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C:\Users\julia\Desktop\Global Shelter Cluster\Library\Costa Rica Market Assessment\"/>
    </mc:Choice>
  </mc:AlternateContent>
  <xr:revisionPtr revIDLastSave="0" documentId="13_ncr:1_{F856271F-30F6-41B9-8D2E-79A81649D4F0}" xr6:coauthVersionLast="43" xr6:coauthVersionMax="43" xr10:uidLastSave="{00000000-0000-0000-0000-000000000000}"/>
  <bookViews>
    <workbookView xWindow="-120" yWindow="-120" windowWidth="21840" windowHeight="13140" xr2:uid="{00000000-000D-0000-FFFF-FFFF00000000}"/>
  </bookViews>
  <sheets>
    <sheet name="Vivienda" sheetId="1" r:id="rId1"/>
    <sheet name="Hostales SJ" sheetId="2" r:id="rId2"/>
    <sheet name="Guardería" sheetId="4" r:id="rId3"/>
    <sheet name="Salud" sheetId="3" r:id="rId4"/>
  </sheets>
  <definedNames>
    <definedName name="_xlnm._FilterDatabase" localSheetId="3" hidden="1">Salud!$B$1:$J$1</definedName>
    <definedName name="_xlnm._FilterDatabase" localSheetId="0" hidden="1">Vivienda!$B$1:$L$60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0" i="3" l="1"/>
  <c r="F104" i="3"/>
  <c r="F100" i="3"/>
  <c r="F95" i="3"/>
  <c r="F90" i="3"/>
  <c r="F85" i="3"/>
  <c r="F81" i="3"/>
  <c r="F75" i="3"/>
  <c r="F70" i="3"/>
  <c r="F65" i="3"/>
  <c r="F60" i="3"/>
  <c r="F55" i="3"/>
  <c r="F50" i="3"/>
  <c r="F46" i="3"/>
  <c r="F42" i="3"/>
  <c r="F37" i="3"/>
  <c r="F33" i="3"/>
  <c r="F30" i="3"/>
  <c r="F27" i="3"/>
  <c r="F24" i="3"/>
  <c r="F19" i="3"/>
  <c r="F14" i="3"/>
  <c r="F10" i="3"/>
  <c r="F6" i="3"/>
  <c r="F2" i="3"/>
  <c r="G23" i="4" l="1"/>
  <c r="F23" i="4"/>
  <c r="G13" i="4"/>
  <c r="F13" i="4"/>
  <c r="F16" i="2"/>
  <c r="E16" i="2"/>
  <c r="A18" i="4" l="1"/>
  <c r="A19" i="4" s="1"/>
  <c r="A20" i="4" s="1"/>
  <c r="A21" i="4" s="1"/>
  <c r="A22" i="4" s="1"/>
  <c r="A4" i="4"/>
  <c r="A5" i="4" s="1"/>
  <c r="A6" i="4" s="1"/>
  <c r="A7" i="4" s="1"/>
  <c r="A8" i="4" s="1"/>
  <c r="A9" i="4" s="1"/>
  <c r="A10" i="4" s="1"/>
  <c r="A11" i="4" s="1"/>
  <c r="A12" i="4" s="1"/>
  <c r="A111" i="3"/>
  <c r="A112" i="3" s="1"/>
  <c r="A113" i="3" s="1"/>
  <c r="A105" i="3"/>
  <c r="A106" i="3" s="1"/>
  <c r="A107" i="3" s="1"/>
  <c r="A108" i="3" s="1"/>
  <c r="A101" i="3"/>
  <c r="A102" i="3" s="1"/>
  <c r="A96" i="3"/>
  <c r="A97" i="3" s="1"/>
  <c r="A98" i="3" s="1"/>
  <c r="A91" i="3"/>
  <c r="A92" i="3" s="1"/>
  <c r="A93" i="3" s="1"/>
  <c r="A86" i="3"/>
  <c r="A87" i="3" s="1"/>
  <c r="A88" i="3" s="1"/>
  <c r="A82" i="3"/>
  <c r="A83" i="3" s="1"/>
  <c r="A76" i="3"/>
  <c r="A77" i="3" s="1"/>
  <c r="A78" i="3" s="1"/>
  <c r="A79" i="3" s="1"/>
  <c r="A71" i="3"/>
  <c r="A72" i="3" s="1"/>
  <c r="A73" i="3" s="1"/>
  <c r="A66" i="3"/>
  <c r="A67" i="3" s="1"/>
  <c r="A68" i="3" s="1"/>
  <c r="A61" i="3"/>
  <c r="A62" i="3" s="1"/>
  <c r="A63" i="3" s="1"/>
  <c r="A56" i="3"/>
  <c r="A57" i="3" s="1"/>
  <c r="A58" i="3" s="1"/>
  <c r="A51" i="3"/>
  <c r="A52" i="3" s="1"/>
  <c r="A53" i="3" s="1"/>
  <c r="A47" i="3"/>
  <c r="A48" i="3" s="1"/>
  <c r="A43" i="3"/>
  <c r="A44" i="3" s="1"/>
  <c r="A38" i="3"/>
  <c r="A39" i="3" s="1"/>
  <c r="A40" i="3" s="1"/>
  <c r="A34" i="3"/>
  <c r="A35" i="3" s="1"/>
  <c r="A25" i="3"/>
  <c r="A27" i="3" s="1"/>
  <c r="A28" i="3" s="1"/>
  <c r="A30" i="3" s="1"/>
  <c r="A31" i="3" s="1"/>
  <c r="A20" i="3"/>
  <c r="A21" i="3" s="1"/>
  <c r="A22" i="3" s="1"/>
  <c r="A15" i="3"/>
  <c r="A16" i="3" s="1"/>
  <c r="A17" i="3" s="1"/>
  <c r="A11" i="3"/>
  <c r="A12" i="3" s="1"/>
  <c r="A7" i="3"/>
  <c r="A8" i="3" s="1"/>
  <c r="A3" i="3"/>
  <c r="A4" i="3" s="1"/>
  <c r="A3" i="2"/>
  <c r="A4" i="2" s="1"/>
  <c r="A5" i="2" s="1"/>
  <c r="A6" i="2" s="1"/>
  <c r="A7" i="2" s="1"/>
  <c r="A8" i="2" s="1"/>
  <c r="A9" i="2" s="1"/>
  <c r="A10" i="2" s="1"/>
  <c r="A29" i="1" l="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14" i="1"/>
  <c r="A15" i="1" s="1"/>
  <c r="A16" i="1" s="1"/>
  <c r="A17" i="1" s="1"/>
  <c r="A18" i="1" s="1"/>
  <c r="A19" i="1" s="1"/>
  <c r="A20" i="1" s="1"/>
  <c r="A21" i="1" s="1"/>
  <c r="A22" i="1" s="1"/>
  <c r="A23" i="1" s="1"/>
  <c r="A24" i="1" s="1"/>
  <c r="A25" i="1" s="1"/>
  <c r="A26" i="1" s="1"/>
  <c r="A3" i="1"/>
  <c r="A4" i="1" s="1"/>
  <c r="A5" i="1" s="1"/>
  <c r="A6" i="1" s="1"/>
  <c r="A7" i="1" s="1"/>
  <c r="A8" i="1" s="1"/>
  <c r="A9" i="1" s="1"/>
  <c r="A10" i="1" s="1"/>
  <c r="A1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3" authorId="0" shapeId="0" xr:uid="{00000000-0006-0000-0100-000001000000}">
      <text>
        <r>
          <rPr>
            <sz val="9"/>
            <color indexed="81"/>
            <rFont val="Tahoma"/>
            <family val="2"/>
          </rPr>
          <t xml:space="preserve">con desayuno incluido 
</t>
        </r>
      </text>
    </comment>
    <comment ref="E7" authorId="0" shapeId="0" xr:uid="{00000000-0006-0000-0100-000002000000}">
      <text>
        <r>
          <rPr>
            <sz val="9"/>
            <color indexed="81"/>
            <rFont val="Tahoma"/>
            <family val="2"/>
          </rPr>
          <t xml:space="preserve">Se le aumenta </t>
        </r>
        <r>
          <rPr>
            <sz val="9"/>
            <color indexed="81"/>
            <rFont val="Calibri"/>
            <family val="2"/>
          </rPr>
          <t>$</t>
        </r>
        <r>
          <rPr>
            <sz val="9"/>
            <color indexed="81"/>
            <rFont val="Tahoma"/>
            <family val="2"/>
          </rPr>
          <t xml:space="preserve">5 si es con baño privado
</t>
        </r>
      </text>
    </comment>
    <comment ref="F7" authorId="0" shapeId="0" xr:uid="{00000000-0006-0000-0100-000003000000}">
      <text>
        <r>
          <rPr>
            <sz val="9"/>
            <color indexed="81"/>
            <rFont val="Tahoma"/>
            <family val="2"/>
          </rPr>
          <t xml:space="preserve">Se le aumenta </t>
        </r>
        <r>
          <rPr>
            <sz val="9"/>
            <color indexed="81"/>
            <rFont val="Calibri"/>
            <family val="2"/>
          </rPr>
          <t>$</t>
        </r>
        <r>
          <rPr>
            <sz val="9"/>
            <color indexed="81"/>
            <rFont val="Tahoma"/>
            <family val="2"/>
          </rPr>
          <t xml:space="preserve">5 si es con baño privado
</t>
        </r>
      </text>
    </comment>
    <comment ref="E10" authorId="0" shapeId="0" xr:uid="{00000000-0006-0000-0100-000004000000}">
      <text>
        <r>
          <rPr>
            <sz val="9"/>
            <color indexed="81"/>
            <rFont val="Tahoma"/>
            <family val="2"/>
          </rPr>
          <t xml:space="preserve">Si son nacionales es ese el precio si son extranjeros les cobran </t>
        </r>
        <r>
          <rPr>
            <sz val="9"/>
            <color indexed="81"/>
            <rFont val="Calibri"/>
            <family val="2"/>
          </rPr>
          <t>$</t>
        </r>
        <r>
          <rPr>
            <sz val="9"/>
            <color indexed="81"/>
            <rFont val="Tahoma"/>
            <family val="2"/>
          </rPr>
          <t xml:space="preserve">40 + impuestos
</t>
        </r>
      </text>
    </comment>
    <comment ref="F10" authorId="0" shapeId="0" xr:uid="{00000000-0006-0000-0100-000005000000}">
      <text>
        <r>
          <rPr>
            <sz val="9"/>
            <color indexed="81"/>
            <rFont val="Tahoma"/>
            <family val="2"/>
          </rPr>
          <t xml:space="preserve">Si son nacionales pero si son extraneros cobran </t>
        </r>
        <r>
          <rPr>
            <sz val="9"/>
            <color indexed="81"/>
            <rFont val="Calibri"/>
            <family val="2"/>
          </rPr>
          <t>$</t>
        </r>
        <r>
          <rPr>
            <sz val="9"/>
            <color indexed="81"/>
            <rFont val="Tahoma"/>
            <family val="2"/>
          </rPr>
          <t xml:space="preserve">68 + impuestos
</t>
        </r>
      </text>
    </comment>
    <comment ref="F11" authorId="0" shapeId="0" xr:uid="{00000000-0006-0000-0100-000006000000}">
      <text>
        <r>
          <rPr>
            <sz val="9"/>
            <color indexed="81"/>
            <rFont val="Tahoma"/>
            <family val="2"/>
          </rPr>
          <t xml:space="preserve">el preciio es con baño compartido si es baño privado cuesta 19.950
</t>
        </r>
      </text>
    </comment>
    <comment ref="F12" authorId="0" shapeId="0" xr:uid="{00000000-0006-0000-0100-000007000000}">
      <text>
        <r>
          <rPr>
            <sz val="9"/>
            <color indexed="81"/>
            <rFont val="Tahoma"/>
            <family val="2"/>
          </rPr>
          <t xml:space="preserve">este precio es de baño compartido con baño privado cuesta 19.380
</t>
        </r>
      </text>
    </comment>
    <comment ref="F14" authorId="0" shapeId="0" xr:uid="{00000000-0006-0000-0100-000008000000}">
      <text>
        <r>
          <rPr>
            <sz val="9"/>
            <color indexed="81"/>
            <rFont val="Tahoma"/>
            <family val="2"/>
          </rPr>
          <t xml:space="preserve">Solo cuentan con habitaciones dobles, tienen varios precios si quiere baño privado le cuesta 24.510 y con televisión 26.250
</t>
        </r>
      </text>
    </comment>
    <comment ref="E15" authorId="0" shapeId="0" xr:uid="{00000000-0006-0000-0100-000009000000}">
      <text>
        <r>
          <rPr>
            <sz val="9"/>
            <color indexed="81"/>
            <rFont val="Tahoma"/>
            <family val="2"/>
          </rPr>
          <t xml:space="preserve">Solo cuentan con habitaciones compartidas este precio tiene el desayuno incluido
</t>
        </r>
      </text>
    </comment>
    <comment ref="G22" authorId="0" shapeId="0" xr:uid="{00000000-0006-0000-0100-00000A000000}">
      <text>
        <r>
          <rPr>
            <sz val="9"/>
            <color indexed="81"/>
            <rFont val="Tahoma"/>
            <family val="2"/>
          </rPr>
          <t xml:space="preserve">Hostal Isha tiene 2 números el fijo sale una contestadora el otro es un celular ya no existe el número se llamo el 1113 y este hostel no registra.In&amp;Basic Hostal el primer número es de una defensoría el otro es un celular que no existe 1113 no registra. Hostel Urbano no contestan.Monkeys Tribe sale una contestadora que no pertenece a ningún abonado 1113 no registra.Hostel 1110 sale una contestadora que dice que se encuentra un recibo sin cancelar y no se puede procesar la llamada.Y Hostel Trotamundos está ubicada en Alajuela la noche cuesta sencilla o doble 19.950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7" authorId="0" shapeId="0" xr:uid="{00000000-0006-0000-0200-000001000000}">
      <text>
        <r>
          <rPr>
            <sz val="9"/>
            <color indexed="81"/>
            <rFont val="Tahoma"/>
            <family val="2"/>
          </rPr>
          <t xml:space="preserve">Si son 2 niños por familia hacen un rebajo de </t>
        </r>
        <r>
          <rPr>
            <sz val="9"/>
            <color indexed="81"/>
            <rFont val="Calibri"/>
            <family val="2"/>
          </rPr>
          <t>₡</t>
        </r>
        <r>
          <rPr>
            <sz val="9"/>
            <color indexed="81"/>
            <rFont val="Tahoma"/>
            <family val="2"/>
          </rPr>
          <t xml:space="preserve">20.000 por la mensualidad
</t>
        </r>
      </text>
    </comment>
    <comment ref="E17" authorId="0" shapeId="0" xr:uid="{00000000-0006-0000-0200-000002000000}">
      <text>
        <r>
          <rPr>
            <sz val="9"/>
            <color indexed="81"/>
            <rFont val="Tahoma"/>
            <family val="2"/>
          </rPr>
          <t xml:space="preserve">En este momento lo estan remodelando, si van a dar el servicio diurno pero el precio todavía no lo saben hasta que finalice la remodelación
</t>
        </r>
      </text>
    </comment>
    <comment ref="F17" authorId="0" shapeId="0" xr:uid="{00000000-0006-0000-0200-000003000000}">
      <text>
        <r>
          <rPr>
            <sz val="9"/>
            <color indexed="81"/>
            <rFont val="Tahoma"/>
            <family val="2"/>
          </rPr>
          <t xml:space="preserve">este es el precio de la habitación individual si es compartida cuesta 595.000
</t>
        </r>
      </text>
    </comment>
    <comment ref="E18" authorId="0" shapeId="0" xr:uid="{00000000-0006-0000-0200-000004000000}">
      <text>
        <r>
          <rPr>
            <sz val="9"/>
            <color indexed="81"/>
            <rFont val="Tahoma"/>
            <family val="2"/>
          </rPr>
          <t xml:space="preserve">No cuentan con el servicio diurno las personas viven ahí.
</t>
        </r>
      </text>
    </comment>
    <comment ref="F18" authorId="0" shapeId="0" xr:uid="{00000000-0006-0000-0200-000005000000}">
      <text>
        <r>
          <rPr>
            <sz val="9"/>
            <color indexed="81"/>
            <rFont val="Tahoma"/>
            <family val="2"/>
          </rPr>
          <t xml:space="preserve">Los precios varían hasta los 750.000 por el tipo de pensión que puedan pagar
</t>
        </r>
      </text>
    </comment>
    <comment ref="E19" authorId="0" shapeId="0" xr:uid="{00000000-0006-0000-0200-000006000000}">
      <text>
        <r>
          <rPr>
            <sz val="9"/>
            <color indexed="81"/>
            <rFont val="Tahoma"/>
            <family val="2"/>
          </rPr>
          <t xml:space="preserve">Por el momento no tienen el servicio por la falta de espacio
</t>
        </r>
      </text>
    </comment>
    <comment ref="F19" authorId="0" shapeId="0" xr:uid="{00000000-0006-0000-0200-000007000000}">
      <text>
        <r>
          <rPr>
            <sz val="9"/>
            <color indexed="81"/>
            <rFont val="Tahoma"/>
            <family val="2"/>
          </rPr>
          <t xml:space="preserve">Este es el costo de las habitaciones compartidas de 3 y 4 personas 750.000 la doble y 850.000 la individual
</t>
        </r>
      </text>
    </comment>
    <comment ref="G19" authorId="0" shapeId="0" xr:uid="{00000000-0006-0000-0200-000008000000}">
      <text>
        <r>
          <rPr>
            <sz val="9"/>
            <color indexed="81"/>
            <rFont val="Tahoma"/>
            <family val="2"/>
          </rPr>
          <t xml:space="preserve"> Es el precio por día
</t>
        </r>
      </text>
    </comment>
    <comment ref="E20" authorId="0" shapeId="0" xr:uid="{00000000-0006-0000-0200-000009000000}">
      <text>
        <r>
          <rPr>
            <sz val="9"/>
            <color indexed="81"/>
            <rFont val="Tahoma"/>
            <family val="2"/>
          </rPr>
          <t xml:space="preserve">El número telefonico se encuentra temporalmente suspendido
</t>
        </r>
      </text>
    </comment>
    <comment ref="F20" authorId="0" shapeId="0" xr:uid="{00000000-0006-0000-0200-00000A000000}">
      <text>
        <r>
          <rPr>
            <sz val="9"/>
            <color indexed="81"/>
            <rFont val="Tahoma"/>
            <family val="2"/>
          </rPr>
          <t xml:space="preserve">No ofrecen habitaciones individuales. Se les hace un estudio socio-económico para determinar dicho costo si no es así seria otro costo todo se ve al realizar dicho estudio.
</t>
        </r>
      </text>
    </comment>
    <comment ref="E21" authorId="0" shapeId="0" xr:uid="{00000000-0006-0000-0200-00000B000000}">
      <text>
        <r>
          <rPr>
            <sz val="9"/>
            <color indexed="81"/>
            <rFont val="Tahoma"/>
            <family val="2"/>
          </rPr>
          <t xml:space="preserve">No cuentan con el servicio diurno las personas viven ahí.
</t>
        </r>
      </text>
    </comment>
    <comment ref="F21" authorId="0" shapeId="0" xr:uid="{00000000-0006-0000-0200-00000C000000}">
      <text>
        <r>
          <rPr>
            <sz val="9"/>
            <color indexed="81"/>
            <rFont val="Tahoma"/>
            <family val="2"/>
          </rPr>
          <t xml:space="preserve">Este es el precio de habitación triple la doble cuesta </t>
        </r>
        <r>
          <rPr>
            <sz val="9"/>
            <color indexed="81"/>
            <rFont val="Calibri"/>
            <family val="2"/>
          </rPr>
          <t>$1500 y la individual $2000</t>
        </r>
        <r>
          <rPr>
            <sz val="9"/>
            <color indexed="81"/>
            <rFont val="Tahoma"/>
            <family val="2"/>
          </rPr>
          <t xml:space="preserve">
</t>
        </r>
      </text>
    </comment>
    <comment ref="F22" authorId="0" shapeId="0" xr:uid="{00000000-0006-0000-0200-00000D000000}">
      <text>
        <r>
          <rPr>
            <sz val="9"/>
            <color indexed="81"/>
            <rFont val="Tahoma"/>
            <family val="2"/>
          </rPr>
          <t xml:space="preserve">Este es el precio de habitación doble cuesta </t>
        </r>
        <r>
          <rPr>
            <sz val="9"/>
            <color indexed="81"/>
            <rFont val="Calibri"/>
            <family val="2"/>
          </rPr>
          <t>$1500 la individual pequeña y $2300 la individual grande</t>
        </r>
        <r>
          <rPr>
            <sz val="9"/>
            <color indexed="81"/>
            <rFont val="Tahoma"/>
            <family val="2"/>
          </rPr>
          <t xml:space="preserve">
</t>
        </r>
      </text>
    </comment>
    <comment ref="G22" authorId="0" shapeId="0" xr:uid="{00000000-0006-0000-0200-00000E000000}">
      <text>
        <r>
          <rPr>
            <sz val="9"/>
            <color indexed="81"/>
            <rFont val="Tahoma"/>
            <family val="2"/>
          </rPr>
          <t xml:space="preserve">es el precio diario puede ir todos los días, aceptan mínimo 3 días por semana de 8 am a 4 pm les dan todas las comidas pueden estar en los talleres que ofrecen.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Qualimark1</author>
    <author>User</author>
  </authors>
  <commentList>
    <comment ref="E14" authorId="0" shapeId="0" xr:uid="{00000000-0006-0000-0300-000001000000}">
      <text>
        <r>
          <rPr>
            <b/>
            <sz val="9"/>
            <color indexed="81"/>
            <rFont val="Tahoma"/>
            <family val="2"/>
          </rPr>
          <t>Cobra la consulta mas el papanicolaou junto con la mamografía, aunque no se quiera la mamografía cobra los 70.000</t>
        </r>
      </text>
    </comment>
    <comment ref="E19" authorId="0" shapeId="0" xr:uid="{00000000-0006-0000-0300-000002000000}">
      <text>
        <r>
          <rPr>
            <b/>
            <sz val="9"/>
            <color indexed="81"/>
            <rFont val="Tahoma"/>
            <family val="2"/>
          </rPr>
          <t>Cobra la consulta mas el papanicolaou junto con la mamografía, aunque no se quiera la mamografía cobra los 70.000</t>
        </r>
      </text>
    </comment>
    <comment ref="G21" authorId="0" shapeId="0" xr:uid="{00000000-0006-0000-0300-000003000000}">
      <text>
        <r>
          <rPr>
            <b/>
            <sz val="9"/>
            <color indexed="81"/>
            <rFont val="Tahoma"/>
            <family val="2"/>
          </rPr>
          <t>Cobra la consulta mas el papanicolaou junto con la mamografía, aunque no se quiera la mamografía cobra los 70.000</t>
        </r>
      </text>
    </comment>
    <comment ref="H21" authorId="1" shapeId="0" xr:uid="{00000000-0006-0000-0300-000004000000}">
      <text>
        <r>
          <rPr>
            <sz val="9"/>
            <color indexed="81"/>
            <rFont val="Tahoma"/>
            <family val="2"/>
          </rPr>
          <t xml:space="preserve">Cobra la consulta mas el papanicolaou junto con la mamografía, aunque no se quiera la mamografía cobra los 70.000
</t>
        </r>
      </text>
    </comment>
    <comment ref="E37" authorId="1" shapeId="0" xr:uid="{00000000-0006-0000-0300-000005000000}">
      <text>
        <r>
          <rPr>
            <sz val="9"/>
            <color indexed="81"/>
            <rFont val="Tahoma"/>
            <family val="2"/>
          </rPr>
          <t xml:space="preserve">Es el precio de un paquete que tienen que incluye la prueba VIH+ Transmisión Sexual
</t>
        </r>
      </text>
    </comment>
    <comment ref="G37" authorId="1" shapeId="0" xr:uid="{00000000-0006-0000-0300-000006000000}">
      <text>
        <r>
          <rPr>
            <sz val="9"/>
            <color indexed="81"/>
            <rFont val="Tahoma"/>
            <family val="2"/>
          </rPr>
          <t xml:space="preserve">Es el precio de un paquete que tienen que incluye la prueba VIH+ Transmisión Sexual
</t>
        </r>
      </text>
    </comment>
    <comment ref="E50" authorId="1" shapeId="0" xr:uid="{00000000-0006-0000-0300-000007000000}">
      <text>
        <r>
          <rPr>
            <sz val="9"/>
            <color indexed="81"/>
            <rFont val="Tahoma"/>
            <family val="2"/>
          </rPr>
          <t xml:space="preserve">Incluye el ultrasonido 
</t>
        </r>
      </text>
    </comment>
    <comment ref="G53" authorId="1" shapeId="0" xr:uid="{00000000-0006-0000-0300-000008000000}">
      <text>
        <r>
          <rPr>
            <sz val="9"/>
            <color indexed="81"/>
            <rFont val="Tahoma"/>
            <family val="2"/>
          </rPr>
          <t xml:space="preserve">Incluye el ultrasonido 
</t>
        </r>
      </text>
    </comment>
    <comment ref="I66" authorId="1" shapeId="0" xr:uid="{00000000-0006-0000-0300-000009000000}">
      <text>
        <r>
          <rPr>
            <sz val="9"/>
            <color indexed="81"/>
            <rFont val="Tahoma"/>
            <family val="2"/>
          </rPr>
          <t xml:space="preserve">Este número es el del directorio de doctores el otro adjunto está en el sitio web
</t>
        </r>
      </text>
    </comment>
    <comment ref="H75" authorId="1" shapeId="0" xr:uid="{00000000-0006-0000-0300-00000A000000}">
      <text>
        <r>
          <rPr>
            <sz val="9"/>
            <color indexed="81"/>
            <rFont val="Tahoma"/>
            <family val="2"/>
          </rPr>
          <t xml:space="preserve">El Dr. atiende en el Hospital La Católica en el directorio hay varios colegas del mismo hospital pero varían los precios, van desde los 50.000 a los 70.000
</t>
        </r>
      </text>
    </comment>
    <comment ref="I75" authorId="1" shapeId="0" xr:uid="{00000000-0006-0000-0300-00000B000000}">
      <text>
        <r>
          <rPr>
            <sz val="9"/>
            <color indexed="81"/>
            <rFont val="Tahoma"/>
            <family val="2"/>
          </rPr>
          <t>Este número es  del directorio de doctores.</t>
        </r>
      </text>
    </comment>
    <comment ref="H76" authorId="1" shapeId="0" xr:uid="{00000000-0006-0000-0300-00000C000000}">
      <text>
        <r>
          <rPr>
            <sz val="9"/>
            <color indexed="81"/>
            <rFont val="Tahoma"/>
            <family val="2"/>
          </rPr>
          <t xml:space="preserve">Clínica San Ángel
</t>
        </r>
      </text>
    </comment>
    <comment ref="I76" authorId="1" shapeId="0" xr:uid="{00000000-0006-0000-0300-00000D000000}">
      <text>
        <r>
          <rPr>
            <sz val="9"/>
            <color indexed="81"/>
            <rFont val="Tahoma"/>
            <family val="2"/>
          </rPr>
          <t xml:space="preserve">Este número es del directorio de doctores.
</t>
        </r>
      </text>
    </comment>
    <comment ref="H77" authorId="1" shapeId="0" xr:uid="{00000000-0006-0000-0300-00000E000000}">
      <text>
        <r>
          <rPr>
            <sz val="9"/>
            <color indexed="81"/>
            <rFont val="Tahoma"/>
            <family val="2"/>
          </rPr>
          <t xml:space="preserve">Clínica Zahha
</t>
        </r>
      </text>
    </comment>
    <comment ref="I77" authorId="1" shapeId="0" xr:uid="{00000000-0006-0000-0300-00000F000000}">
      <text>
        <r>
          <rPr>
            <sz val="9"/>
            <color indexed="81"/>
            <rFont val="Tahoma"/>
            <family val="2"/>
          </rPr>
          <t xml:space="preserve">Este número es del directorio de doctores.
</t>
        </r>
      </text>
    </comment>
    <comment ref="H78" authorId="1" shapeId="0" xr:uid="{00000000-0006-0000-0300-000010000000}">
      <text>
        <r>
          <rPr>
            <sz val="9"/>
            <color indexed="81"/>
            <rFont val="Tahoma"/>
            <family val="2"/>
          </rPr>
          <t xml:space="preserve">Centro Medico Integral Campbell 
</t>
        </r>
      </text>
    </comment>
    <comment ref="I78" authorId="1" shapeId="0" xr:uid="{00000000-0006-0000-0300-000011000000}">
      <text>
        <r>
          <rPr>
            <sz val="9"/>
            <color indexed="81"/>
            <rFont val="Tahoma"/>
            <family val="2"/>
          </rPr>
          <t xml:space="preserve">Este número es del directorio de doctores 
</t>
        </r>
      </text>
    </comment>
    <comment ref="G83" authorId="1" shapeId="0" xr:uid="{00000000-0006-0000-0300-000012000000}">
      <text>
        <r>
          <rPr>
            <sz val="9"/>
            <color indexed="81"/>
            <rFont val="Tahoma"/>
            <family val="2"/>
          </rPr>
          <t xml:space="preserve">Los precios rondan hasta los 60.000 eso depende del Médico que atienda
</t>
        </r>
      </text>
    </comment>
    <comment ref="H86" authorId="1" shapeId="0" xr:uid="{00000000-0006-0000-0300-000013000000}">
      <text>
        <r>
          <rPr>
            <sz val="9"/>
            <color indexed="81"/>
            <rFont val="Tahoma"/>
            <family val="2"/>
          </rPr>
          <t xml:space="preserve">Dra. Que se encuentra en los directorios de Médicos
</t>
        </r>
      </text>
    </comment>
    <comment ref="D90" authorId="1" shapeId="0" xr:uid="{00000000-0006-0000-0300-000014000000}">
      <text>
        <r>
          <rPr>
            <sz val="9"/>
            <color indexed="81"/>
            <rFont val="Tahoma"/>
            <family val="2"/>
          </rPr>
          <t xml:space="preserve">El precio puede subir depende del tamaño de la calza
</t>
        </r>
      </text>
    </comment>
    <comment ref="E90" authorId="1" shapeId="0" xr:uid="{00000000-0006-0000-0300-000015000000}">
      <text>
        <r>
          <rPr>
            <sz val="9"/>
            <color indexed="81"/>
            <rFont val="Tahoma"/>
            <family val="2"/>
          </rPr>
          <t xml:space="preserve">Este es el precio normal si es más compleja cuesta 44.000
</t>
        </r>
      </text>
    </comment>
    <comment ref="G91" authorId="1" shapeId="0" xr:uid="{00000000-0006-0000-0300-000016000000}">
      <text>
        <r>
          <rPr>
            <sz val="9"/>
            <color indexed="81"/>
            <rFont val="Tahoma"/>
            <family val="2"/>
          </rPr>
          <t xml:space="preserve">El precio puede subir depende del tamaño de la calza
</t>
        </r>
      </text>
    </comment>
    <comment ref="G92" authorId="1" shapeId="0" xr:uid="{00000000-0006-0000-0300-000017000000}">
      <text>
        <r>
          <rPr>
            <sz val="9"/>
            <color indexed="81"/>
            <rFont val="Tahoma"/>
            <family val="2"/>
          </rPr>
          <t xml:space="preserve">Este es el precio normal si es más compleja cuesta 44.000
</t>
        </r>
      </text>
    </comment>
    <comment ref="D95" authorId="1" shapeId="0" xr:uid="{00000000-0006-0000-0300-000018000000}">
      <text>
        <r>
          <rPr>
            <sz val="9"/>
            <color indexed="81"/>
            <rFont val="Tahoma"/>
            <family val="2"/>
          </rPr>
          <t xml:space="preserve">El precio varia si la extracción fuera compleja 
</t>
        </r>
      </text>
    </comment>
    <comment ref="E95" authorId="1" shapeId="0" xr:uid="{00000000-0006-0000-0300-000019000000}">
      <text>
        <r>
          <rPr>
            <sz val="9"/>
            <color indexed="81"/>
            <rFont val="Tahoma"/>
            <family val="2"/>
          </rPr>
          <t xml:space="preserve">Tienen ese precio siempre y cuando sea una extracción simple
</t>
        </r>
      </text>
    </comment>
    <comment ref="G96" authorId="1" shapeId="0" xr:uid="{00000000-0006-0000-0300-00001A000000}">
      <text>
        <r>
          <rPr>
            <sz val="9"/>
            <color indexed="81"/>
            <rFont val="Tahoma"/>
            <family val="2"/>
          </rPr>
          <t xml:space="preserve">El precio varia si la extracción fuera compleja 
</t>
        </r>
      </text>
    </comment>
    <comment ref="G97" authorId="1" shapeId="0" xr:uid="{00000000-0006-0000-0300-00001B000000}">
      <text>
        <r>
          <rPr>
            <sz val="9"/>
            <color indexed="81"/>
            <rFont val="Tahoma"/>
            <family val="2"/>
          </rPr>
          <t xml:space="preserve">Tienen ese precio siempre y cuando sea una extracción simple
</t>
        </r>
      </text>
    </comment>
    <comment ref="H100" authorId="1" shapeId="0" xr:uid="{00000000-0006-0000-0300-00001C000000}">
      <text>
        <r>
          <rPr>
            <sz val="9"/>
            <color indexed="81"/>
            <rFont val="Tahoma"/>
            <family val="2"/>
          </rPr>
          <t xml:space="preserve">Se envío  correo centrooncologicodeleste@gmail.com
</t>
        </r>
      </text>
    </comment>
    <comment ref="H101" authorId="1" shapeId="0" xr:uid="{00000000-0006-0000-0300-00001D000000}">
      <text>
        <r>
          <rPr>
            <sz val="9"/>
            <color indexed="81"/>
            <rFont val="Tahoma"/>
            <family val="2"/>
          </rPr>
          <t>Trabaja en el Hospital Cima
Tiene el número de un directorio de Doctores 4040-0808</t>
        </r>
      </text>
    </comment>
    <comment ref="H102" authorId="1" shapeId="0" xr:uid="{00000000-0006-0000-0300-00001E000000}">
      <text>
        <r>
          <rPr>
            <sz val="9"/>
            <color indexed="81"/>
            <rFont val="Tahoma"/>
            <family val="2"/>
          </rPr>
          <t xml:space="preserve">Hospital Metropolitano
</t>
        </r>
      </text>
    </comment>
    <comment ref="G106" authorId="1" shapeId="0" xr:uid="{00000000-0006-0000-0300-00001F000000}">
      <text>
        <r>
          <rPr>
            <sz val="9"/>
            <color indexed="81"/>
            <rFont val="Tahoma"/>
            <family val="2"/>
          </rPr>
          <t xml:space="preserve">Si realiza la compra el examen de la vista es cortesía
</t>
        </r>
      </text>
    </comment>
    <comment ref="G108" authorId="1" shapeId="0" xr:uid="{00000000-0006-0000-0300-000020000000}">
      <text>
        <r>
          <rPr>
            <sz val="9"/>
            <color indexed="81"/>
            <rFont val="Tahoma"/>
            <family val="2"/>
          </rPr>
          <t xml:space="preserve">Gratis. Por el mes de Julio regalan el examn de la vista a todas las familias que lo deseen
</t>
        </r>
      </text>
    </comment>
    <comment ref="H110" authorId="1" shapeId="0" xr:uid="{00000000-0006-0000-0300-000021000000}">
      <text>
        <r>
          <rPr>
            <sz val="9"/>
            <color indexed="81"/>
            <rFont val="Tahoma"/>
            <family val="2"/>
          </rPr>
          <t xml:space="preserve">Tiene el número de un directorio de Doctores 4040-0808
</t>
        </r>
      </text>
    </comment>
    <comment ref="H111" authorId="1" shapeId="0" xr:uid="{00000000-0006-0000-0300-000022000000}">
      <text>
        <r>
          <rPr>
            <sz val="9"/>
            <color indexed="81"/>
            <rFont val="Tahoma"/>
            <family val="2"/>
          </rPr>
          <t xml:space="preserve">Tiene el número de un directorio de Doctores 4040-0808
</t>
        </r>
      </text>
    </comment>
    <comment ref="H112" authorId="1" shapeId="0" xr:uid="{00000000-0006-0000-0300-000023000000}">
      <text>
        <r>
          <rPr>
            <sz val="9"/>
            <color indexed="81"/>
            <rFont val="Tahoma"/>
            <family val="2"/>
          </rPr>
          <t xml:space="preserve">Tiene el número de un directorio de Doctores. 4040-0808
</t>
        </r>
      </text>
    </comment>
  </commentList>
</comments>
</file>

<file path=xl/sharedStrings.xml><?xml version="1.0" encoding="utf-8"?>
<sst xmlns="http://schemas.openxmlformats.org/spreadsheetml/2006/main" count="1199" uniqueCount="537">
  <si>
    <t>N°</t>
  </si>
  <si>
    <t>Alcances:</t>
  </si>
  <si>
    <t>CIUDAD</t>
  </si>
  <si>
    <t>Se destaca en CELESTE el precio más BAJO.</t>
  </si>
  <si>
    <t>Se  destaca en AMARILLO el precio MAS ALTO.</t>
  </si>
  <si>
    <t>No se incluirán las denominadas "zonas calientes"</t>
  </si>
  <si>
    <t>DISTRITO</t>
  </si>
  <si>
    <t>Observaciones:</t>
  </si>
  <si>
    <t>Sólo la ciudad de San José</t>
  </si>
  <si>
    <t>SERVICIO A COSTEAR</t>
  </si>
  <si>
    <t>TIPO O ESPECIALIDAD</t>
  </si>
  <si>
    <t>COSTO</t>
  </si>
  <si>
    <t>Examen de laboratorio</t>
  </si>
  <si>
    <t>Diabetes</t>
  </si>
  <si>
    <t>Colesterol + Triglicéridos (Hemograma)</t>
  </si>
  <si>
    <t>LUGAR  O PROFESIONAL CONSULTADO</t>
  </si>
  <si>
    <t>Tiroides</t>
  </si>
  <si>
    <t>Servicios médicos</t>
  </si>
  <si>
    <t>Infectología</t>
  </si>
  <si>
    <t>Psiquiatría</t>
  </si>
  <si>
    <t>Odontología / Calzas</t>
  </si>
  <si>
    <t>Odontología / Extracciones</t>
  </si>
  <si>
    <t>Ginecología mujeres</t>
  </si>
  <si>
    <t>Optometría (sin incluir lentes)</t>
  </si>
  <si>
    <t>Endocrinología</t>
  </si>
  <si>
    <t>Oncología</t>
  </si>
  <si>
    <t>CANTON</t>
  </si>
  <si>
    <t>San José</t>
  </si>
  <si>
    <t>DIRECCION</t>
  </si>
  <si>
    <t>TEL 1</t>
  </si>
  <si>
    <t>TEL 2</t>
  </si>
  <si>
    <t>CORREO ELECTRONICO</t>
  </si>
  <si>
    <t>HAB. SENCILLA</t>
  </si>
  <si>
    <t>HAB. DOBLE</t>
  </si>
  <si>
    <t>Cardiología</t>
  </si>
  <si>
    <t>Medicina general (Control presión alta y otras afecciones)</t>
  </si>
  <si>
    <t>Imágenes médicas</t>
  </si>
  <si>
    <t>Ultrasonido abdomen</t>
  </si>
  <si>
    <t>Placas de tórax</t>
  </si>
  <si>
    <t>No se evaluará el sistema MediSmart ni similares</t>
  </si>
  <si>
    <t>Se realizarán mediciones sólo la ciudad de San José</t>
  </si>
  <si>
    <t>PROPIETARIO/A</t>
  </si>
  <si>
    <t>Desamparados</t>
  </si>
  <si>
    <t>Aserrí</t>
  </si>
  <si>
    <t>Guadalupe</t>
  </si>
  <si>
    <t>Moravia</t>
  </si>
  <si>
    <t>Catedral</t>
  </si>
  <si>
    <t>Merced</t>
  </si>
  <si>
    <t>Zapote</t>
  </si>
  <si>
    <t>San Rafael Abajo</t>
  </si>
  <si>
    <t>BARRIO</t>
  </si>
  <si>
    <t>México</t>
  </si>
  <si>
    <t>Valencia</t>
  </si>
  <si>
    <t>Electrocardiograma</t>
  </si>
  <si>
    <t>Examen general de orina</t>
  </si>
  <si>
    <t>Prueba de embarazo</t>
  </si>
  <si>
    <t>Prueba de VIH</t>
  </si>
  <si>
    <t>Enfermedades de transmisión sexual</t>
  </si>
  <si>
    <t>Mamografía</t>
  </si>
  <si>
    <t>Consultorio Médico Dra. Karina Fallas</t>
  </si>
  <si>
    <t>Enlace Psiquiatría La Sabana</t>
  </si>
  <si>
    <t>Clínica Burstín Cardiología</t>
  </si>
  <si>
    <t>4040- 0027</t>
  </si>
  <si>
    <t>4040-0808</t>
  </si>
  <si>
    <t> 2246-3000</t>
  </si>
  <si>
    <t>Hospital La Católica</t>
  </si>
  <si>
    <t>Psiquiatría Torres Paseo Colón</t>
  </si>
  <si>
    <t>Clínica Zahha</t>
  </si>
  <si>
    <t>Papanicolaou</t>
  </si>
  <si>
    <t xml:space="preserve">Centro Cardiológico Paseo Colón </t>
  </si>
  <si>
    <t>2272-9344</t>
  </si>
  <si>
    <t>Joao Baptista Da Palma</t>
  </si>
  <si>
    <t>Násser Yamal Mena</t>
  </si>
  <si>
    <t>Andrea Castillo</t>
  </si>
  <si>
    <t>Ivan Calderón</t>
  </si>
  <si>
    <t>Adriana Vallejos</t>
  </si>
  <si>
    <t>Hospital Metropolitano</t>
  </si>
  <si>
    <t>2521-9595</t>
  </si>
  <si>
    <t>2231-3430</t>
  </si>
  <si>
    <t>2551-9092</t>
  </si>
  <si>
    <t>Dr. Dent</t>
  </si>
  <si>
    <t>2291-8888</t>
  </si>
  <si>
    <t>2440-3703</t>
  </si>
  <si>
    <t>Dental Sesin</t>
  </si>
  <si>
    <t>2221-5134</t>
  </si>
  <si>
    <t>2551-1745</t>
  </si>
  <si>
    <t>2290-0641</t>
  </si>
  <si>
    <t>2440-8787</t>
  </si>
  <si>
    <t>Torre Medica Pinares</t>
  </si>
  <si>
    <t>2258-4646</t>
  </si>
  <si>
    <t> 4700- 1000</t>
  </si>
  <si>
    <t>2552-5252</t>
  </si>
  <si>
    <t>Torre del Este</t>
  </si>
  <si>
    <t>2272-9370</t>
  </si>
  <si>
    <t>Janny Jirón Herrera</t>
  </si>
  <si>
    <t>Consultorio Médico Dra. Adriana Solano</t>
  </si>
  <si>
    <t>2272-9340</t>
  </si>
  <si>
    <t>2246-3000</t>
  </si>
  <si>
    <t>Clinica Peña</t>
  </si>
  <si>
    <t>2441-0238</t>
  </si>
  <si>
    <t>Laboratorio Cartín</t>
  </si>
  <si>
    <t>2430-7772</t>
  </si>
  <si>
    <t>2441-4888</t>
  </si>
  <si>
    <t>MediCentro La Sabana</t>
  </si>
  <si>
    <t>4700-6868</t>
  </si>
  <si>
    <t>Dr. Manuel Rojas Oreamuno</t>
  </si>
  <si>
    <t>2221-2921</t>
  </si>
  <si>
    <t>2551-0338</t>
  </si>
  <si>
    <t>Clinica Santa Lucia</t>
  </si>
  <si>
    <t>2592-3284</t>
  </si>
  <si>
    <t>Clínica Bíblica</t>
  </si>
  <si>
    <t>Centro Cardiológico Integral</t>
  </si>
  <si>
    <t>Clínica Señora de los Ángeles</t>
  </si>
  <si>
    <t>Clínica Santa Fe</t>
  </si>
  <si>
    <t>Radiología y Ultrasonido San Rafael</t>
  </si>
  <si>
    <t>Clínica Peña</t>
  </si>
  <si>
    <t>Clínica San Bernardo</t>
  </si>
  <si>
    <t>Clínica Dental Dr. Gastón Mena</t>
  </si>
  <si>
    <t>Centro Oncológico del Este</t>
  </si>
  <si>
    <t>Centro de Cáncer Metropolitano</t>
  </si>
  <si>
    <t>Óptica Visión Alajuela</t>
  </si>
  <si>
    <t>Óptica Munkel</t>
  </si>
  <si>
    <t xml:space="preserve">Óptica Pereira </t>
  </si>
  <si>
    <t>2522-1000</t>
  </si>
  <si>
    <t>Vacunas Fiebre Amarilla</t>
  </si>
  <si>
    <t>info@casaridgwayhostel.com</t>
  </si>
  <si>
    <t>Barrio González Lahmann, Calle 15 entre Avenidas 6 y 8 (calle sin salida), próximo a la Corte Suprema de Justicia</t>
  </si>
  <si>
    <t>2222-1400</t>
  </si>
  <si>
    <t>2233-6168</t>
  </si>
  <si>
    <t>HOSTAL</t>
  </si>
  <si>
    <t>Casa Ridgway</t>
  </si>
  <si>
    <t>Hostel Bekuo</t>
  </si>
  <si>
    <t>2234-1091</t>
  </si>
  <si>
    <t>info@hostelbekuo.com</t>
  </si>
  <si>
    <t>Los Yoses. 235 metros al oeste del restaurante Spoon</t>
  </si>
  <si>
    <t>4702-1953</t>
  </si>
  <si>
    <t>8554-9608</t>
  </si>
  <si>
    <t>Hostel Casa Yoses</t>
  </si>
  <si>
    <t>info@casayoses.com</t>
  </si>
  <si>
    <t>2234-5486</t>
  </si>
  <si>
    <t>Los Yoses. Avenida 8 Calle 43. Del restaurante Spoon ,100 oeste</t>
  </si>
  <si>
    <t>Pensión De la Cuesta</t>
  </si>
  <si>
    <t>costaricahotel@gmail.com</t>
  </si>
  <si>
    <t>2256-7946</t>
  </si>
  <si>
    <t>Avenida 1, Calles 11 y 15. 50 metros al oeste del Tribunal Supremo de Elecciones.</t>
  </si>
  <si>
    <t>Nómadas Backpackers Hostel</t>
  </si>
  <si>
    <t>2232-1143</t>
  </si>
  <si>
    <t>8722-6086</t>
  </si>
  <si>
    <t>info@nomadassite.com</t>
  </si>
  <si>
    <t>Rohrmoser. Del Scotiabank frente al Estadio Nacional, 100 norte y 125 oeste</t>
  </si>
  <si>
    <t>Hostel Aldea San José</t>
  </si>
  <si>
    <t>2233-6365</t>
  </si>
  <si>
    <t>http://www.aldeahostelsanjose.com/es/</t>
  </si>
  <si>
    <t>San José, Avenida 2, Calle 28. 100 metros al sur del Pizza Hut Paseo Colón</t>
  </si>
  <si>
    <t>Hostel Casa 69</t>
  </si>
  <si>
    <t>casatua69sur@yahoo.com</t>
  </si>
  <si>
    <t>2256-8879</t>
  </si>
  <si>
    <t>San José, Barrio La California. 80 metros al sur de la Embajada de Nicaragua. Calle 69, Casa 65 A.</t>
  </si>
  <si>
    <t>HAB.</t>
  </si>
  <si>
    <t>TIPO</t>
  </si>
  <si>
    <t>Las Gravilias</t>
  </si>
  <si>
    <t>8333-0492</t>
  </si>
  <si>
    <t>Xinia Blanco</t>
  </si>
  <si>
    <t>Goicoechea</t>
  </si>
  <si>
    <t>No acepta Nicaraguenses por malas experiencias</t>
  </si>
  <si>
    <t>Central</t>
  </si>
  <si>
    <t>Hatillo 2</t>
  </si>
  <si>
    <t>Casa</t>
  </si>
  <si>
    <t>8442-7428</t>
  </si>
  <si>
    <t>Karla Miranda</t>
  </si>
  <si>
    <t>Alexandra Siles</t>
  </si>
  <si>
    <t>San Juan de Dios</t>
  </si>
  <si>
    <t>2238-6119</t>
  </si>
  <si>
    <t>8811-6710</t>
  </si>
  <si>
    <t>Sonia Mora</t>
  </si>
  <si>
    <t>Alajuelita</t>
  </si>
  <si>
    <t>San Felipe</t>
  </si>
  <si>
    <t>6219-5101</t>
  </si>
  <si>
    <t>María Rojas</t>
  </si>
  <si>
    <t xml:space="preserve"> Solo acepta costarricense</t>
  </si>
  <si>
    <t>San Gerardo</t>
  </si>
  <si>
    <t>8316-1402</t>
  </si>
  <si>
    <t>8364-0157</t>
  </si>
  <si>
    <t>Solo prefiere alquilar a parejas</t>
  </si>
  <si>
    <t>Alejandro Rodríguez</t>
  </si>
  <si>
    <t>8832-3604</t>
  </si>
  <si>
    <t>Acepta extranjeros pero el contrato sería con un nacional</t>
  </si>
  <si>
    <t>Kattia Azofeifa</t>
  </si>
  <si>
    <t>La Isla</t>
  </si>
  <si>
    <t>La  Trinidad</t>
  </si>
  <si>
    <t>8376-5854</t>
  </si>
  <si>
    <t>Carolina Rojas</t>
  </si>
  <si>
    <t>7102-0162</t>
  </si>
  <si>
    <t>Maximo le alquila a 3 personas</t>
  </si>
  <si>
    <t>Kennet Arce</t>
  </si>
  <si>
    <t>San Sebastian</t>
  </si>
  <si>
    <t>Vista Hermosa</t>
  </si>
  <si>
    <t>8303-3074</t>
  </si>
  <si>
    <t>El dueño pide constancia de salario a los extranjeros</t>
  </si>
  <si>
    <t>Hanzel Fallas</t>
  </si>
  <si>
    <t>8947-7017</t>
  </si>
  <si>
    <t>Le alquila a todo tipo de personas</t>
  </si>
  <si>
    <t>Leda Madrigal</t>
  </si>
  <si>
    <t>Barrio Fátima</t>
  </si>
  <si>
    <t>Dos Cercas</t>
  </si>
  <si>
    <t>8316-8500</t>
  </si>
  <si>
    <t>No acepta niños menores de 12 años</t>
  </si>
  <si>
    <t>Nelson Calderón</t>
  </si>
  <si>
    <t xml:space="preserve">Cartago </t>
  </si>
  <si>
    <t xml:space="preserve">San Diego </t>
  </si>
  <si>
    <t>Calle Mesén</t>
  </si>
  <si>
    <t>8415-1720</t>
  </si>
  <si>
    <t>Elida Richmond</t>
  </si>
  <si>
    <t xml:space="preserve">La Unión </t>
  </si>
  <si>
    <t>8437-2814</t>
  </si>
  <si>
    <t>Carlos Retana</t>
  </si>
  <si>
    <t>6251-5555</t>
  </si>
  <si>
    <t>San Gabriel</t>
  </si>
  <si>
    <t>Salitral</t>
  </si>
  <si>
    <t>8343-5310</t>
  </si>
  <si>
    <t>Karolina Fernandez</t>
  </si>
  <si>
    <t>Carmen</t>
  </si>
  <si>
    <t>No le alquila a extranjeros</t>
  </si>
  <si>
    <t>8881-5939</t>
  </si>
  <si>
    <t>8396-9555</t>
  </si>
  <si>
    <t>Tres Ríos</t>
  </si>
  <si>
    <t>Concepción</t>
  </si>
  <si>
    <t>Diego Castro</t>
  </si>
  <si>
    <t>8767-6488</t>
  </si>
  <si>
    <t>Gerardo Mora</t>
  </si>
  <si>
    <t>Roger Melendez</t>
  </si>
  <si>
    <t>Hostel Casa Colón</t>
  </si>
  <si>
    <t>Calle 24, San José</t>
  </si>
  <si>
    <t>info@hostelcasacolon.com</t>
  </si>
  <si>
    <t>San Pedro</t>
  </si>
  <si>
    <t>Hostel Selina</t>
  </si>
  <si>
    <t>Mata Redonda</t>
  </si>
  <si>
    <t>4052-5147</t>
  </si>
  <si>
    <t>https://www.selina.com</t>
  </si>
  <si>
    <t>Barrio Amon contiguo a la Casa Amarilla</t>
  </si>
  <si>
    <t>El Carmen</t>
  </si>
  <si>
    <t>Pavas</t>
  </si>
  <si>
    <t>8834-3116</t>
  </si>
  <si>
    <t xml:space="preserve">No acepta niños </t>
  </si>
  <si>
    <t>Sonia Saborio</t>
  </si>
  <si>
    <t>Centro</t>
  </si>
  <si>
    <t xml:space="preserve">COSTO </t>
  </si>
  <si>
    <t>Roberto Flores</t>
  </si>
  <si>
    <t>Hatillo 1</t>
  </si>
  <si>
    <t>8993-3910</t>
  </si>
  <si>
    <t>Solo acepta parejas o maximo 3 personas</t>
  </si>
  <si>
    <t>Kennet Leiva</t>
  </si>
  <si>
    <t>Condominio Victora, calle El Ruano</t>
  </si>
  <si>
    <t>Yolanda Kopper</t>
  </si>
  <si>
    <t>1 baño</t>
  </si>
  <si>
    <t>Amazon Calle Blancos, 600 Oeste, 25 Norte izq</t>
  </si>
  <si>
    <t>Daniel Cruz</t>
  </si>
  <si>
    <t>De la cueva, 350 mtrs al noroeste</t>
  </si>
  <si>
    <t>Javier Rojas</t>
  </si>
  <si>
    <t>con un niño</t>
  </si>
  <si>
    <t>Cochera para 1 carro</t>
  </si>
  <si>
    <t>Ipis Guarderia, 1 entrada, 3 casa izquierda</t>
  </si>
  <si>
    <t>Jenny Aguilar</t>
  </si>
  <si>
    <t>Frente Residencial Margaritas</t>
  </si>
  <si>
    <t>Magali</t>
  </si>
  <si>
    <t>B. La Cruz</t>
  </si>
  <si>
    <t>Calle ancha diagonal ferreteria</t>
  </si>
  <si>
    <t>Carlos Fuentes</t>
  </si>
  <si>
    <t>sin cochera / ocupado</t>
  </si>
  <si>
    <t>De la parada de Puntarenas, 350 mtrs sur</t>
  </si>
  <si>
    <t>Manuel Rojas</t>
  </si>
  <si>
    <t>Luz, agua, cable</t>
  </si>
  <si>
    <t>C. Blanco</t>
  </si>
  <si>
    <t>Residencial El Encanto frente a la Iglesia Catolica</t>
  </si>
  <si>
    <t>Rosario</t>
  </si>
  <si>
    <t>Con agua y luz</t>
  </si>
  <si>
    <t>200 mtrs sur Plaza Viquez</t>
  </si>
  <si>
    <t>Juan Carlos</t>
  </si>
  <si>
    <t>Planta alta</t>
  </si>
  <si>
    <t>Aserri</t>
  </si>
  <si>
    <t>Barrio Corazon de Jesus</t>
  </si>
  <si>
    <t>Eloisa</t>
  </si>
  <si>
    <t>Alquilada</t>
  </si>
  <si>
    <t>Cerca de la UCR y la U Latina</t>
  </si>
  <si>
    <t>Teresita Gonzalez</t>
  </si>
  <si>
    <t>2 baños</t>
  </si>
  <si>
    <t>Urbanizacion Alfa y Omega</t>
  </si>
  <si>
    <t>Susan Jiron</t>
  </si>
  <si>
    <t>S. Josecito</t>
  </si>
  <si>
    <t>Stefano B</t>
  </si>
  <si>
    <t>Yona Solano</t>
  </si>
  <si>
    <t>Edison Moreno</t>
  </si>
  <si>
    <t>San Miguel</t>
  </si>
  <si>
    <t>Hannia Salazar</t>
  </si>
  <si>
    <t>Urbanizacion Sol Casa, 3 entrada, 180 mtrs Oeste</t>
  </si>
  <si>
    <t>Oscar Herrera</t>
  </si>
  <si>
    <t>Urbanizacion El Sendero, 350mtrs Norte,50 Oeste</t>
  </si>
  <si>
    <t>Jose Mena</t>
  </si>
  <si>
    <t>San Rafael</t>
  </si>
  <si>
    <t>Rest. Mila, 75 Este, 25 Oeste, al lado derecho</t>
  </si>
  <si>
    <t>Jorge Garita</t>
  </si>
  <si>
    <t>Canoas</t>
  </si>
  <si>
    <t>Sin cochera</t>
  </si>
  <si>
    <t>Maria o Pepe</t>
  </si>
  <si>
    <t>Rosales</t>
  </si>
  <si>
    <t xml:space="preserve">Desamparados </t>
  </si>
  <si>
    <t xml:space="preserve">Yorleny </t>
  </si>
  <si>
    <t>Vanessa</t>
  </si>
  <si>
    <t xml:space="preserve">1 baño </t>
  </si>
  <si>
    <t>El Roble</t>
  </si>
  <si>
    <t>Maikell Sandoval</t>
  </si>
  <si>
    <t>Naranjo</t>
  </si>
  <si>
    <t>Jessenia Picado</t>
  </si>
  <si>
    <t>Las Garzas</t>
  </si>
  <si>
    <t>Alvaro Rivera</t>
  </si>
  <si>
    <t>Bruma Azul</t>
  </si>
  <si>
    <t>Dulce Nombre</t>
  </si>
  <si>
    <t>Allan Porras</t>
  </si>
  <si>
    <t>Tejar</t>
  </si>
  <si>
    <t>Kevin Alfaro</t>
  </si>
  <si>
    <t>San Isidro</t>
  </si>
  <si>
    <t>Fiorella Solano</t>
  </si>
  <si>
    <t>Jardines Agua Caliente</t>
  </si>
  <si>
    <t>Oscar</t>
  </si>
  <si>
    <t>Alfredo Mora</t>
  </si>
  <si>
    <t>Jardines de Tobosi</t>
  </si>
  <si>
    <t>Christian Mora</t>
  </si>
  <si>
    <t>Camila Bonilla</t>
  </si>
  <si>
    <t>Alajuela</t>
  </si>
  <si>
    <t>TELEFONO</t>
  </si>
  <si>
    <t>Apartamento</t>
  </si>
  <si>
    <t>OBSERVACIONES Y OTROS DETALLES</t>
  </si>
  <si>
    <t>Turrúcares</t>
  </si>
  <si>
    <t>Guácima</t>
  </si>
  <si>
    <t>La Unión</t>
  </si>
  <si>
    <t>Urbanización Los Angeles</t>
  </si>
  <si>
    <t>Del INVU Las Cañas 2 en alameda</t>
  </si>
  <si>
    <t>Cartago</t>
  </si>
  <si>
    <t>Pacto Jocote</t>
  </si>
  <si>
    <t>Río Segundo</t>
  </si>
  <si>
    <t>San Jerónimo</t>
  </si>
  <si>
    <t>PROVINCIA</t>
  </si>
  <si>
    <t>Plaza Víquez</t>
  </si>
  <si>
    <t>Se harán 20 mediciones en San José, 10 en Alajuela y 10 en Cartago, como mínimo.</t>
  </si>
  <si>
    <t>Se aclara que no existen los exámenes de laboratorio para la Hipertensión</t>
  </si>
  <si>
    <t>#</t>
  </si>
  <si>
    <t>Tipo de cambio utilizado para la conversión a colones de los montos:</t>
  </si>
  <si>
    <t>¢ 570 por USD $</t>
  </si>
  <si>
    <t>Se harán 60 mediciones como mínimo, principalmente en la ciudad de San José, pero también en  Alajuela y Cartago.</t>
  </si>
  <si>
    <t>Sólo las ciudades de San José, Alajuela y Cartago.</t>
  </si>
  <si>
    <t>Laboratorio Sáenz Blanco</t>
  </si>
  <si>
    <t>Clinica Bíblica</t>
  </si>
  <si>
    <t>Vacunas Influenza</t>
  </si>
  <si>
    <t>Torre Médica Pinares</t>
  </si>
  <si>
    <t>Imágenes Médicas Dr. Fraylan Solís</t>
  </si>
  <si>
    <t>Multiópticas Costa Rica</t>
  </si>
  <si>
    <r>
      <t> </t>
    </r>
    <r>
      <rPr>
        <sz val="12"/>
        <color rgb="FF222222"/>
        <rFont val="Calibri"/>
        <family val="2"/>
        <scheme val="minor"/>
      </rPr>
      <t>2280-1110</t>
    </r>
  </si>
  <si>
    <t xml:space="preserve">Cuando se dan dos o más valores menores o mayores, se marca solamente uno de ellos. </t>
  </si>
  <si>
    <t>GUARDERIA / HOGAR</t>
  </si>
  <si>
    <t>DIA COMPLETO</t>
  </si>
  <si>
    <t>MEDIO DIA</t>
  </si>
  <si>
    <t>Rohrmoser</t>
  </si>
  <si>
    <t>Guardería El Club de los Piratas</t>
  </si>
  <si>
    <t>125 norte del A y A</t>
  </si>
  <si>
    <t>2520-0587</t>
  </si>
  <si>
    <t>cmora24@gmail.com</t>
  </si>
  <si>
    <t>Guardería Infantil La Campanita</t>
  </si>
  <si>
    <t>Rohmoser del CC El Triángulo 850 norte</t>
  </si>
  <si>
    <t>2220-0528</t>
  </si>
  <si>
    <t>http://lacampanita.com</t>
  </si>
  <si>
    <t>Jardín Infantil Girasol</t>
  </si>
  <si>
    <t>Jardín Infantil Girasol, del parque La Amistad 100 oeste 200 norte 75 oeste frente al parque Linda VistaD</t>
  </si>
  <si>
    <t>2232-8496</t>
  </si>
  <si>
    <t>kindergirasol@ice.co.cr</t>
  </si>
  <si>
    <t>Montes de Oca</t>
  </si>
  <si>
    <t xml:space="preserve">San Pedro </t>
  </si>
  <si>
    <t>Santa Martha, contiguo a la Universidad Cenfotec</t>
  </si>
  <si>
    <t>2234-5132</t>
  </si>
  <si>
    <t>gtucklerm@montesdeoca.go.cr</t>
  </si>
  <si>
    <t>Guardería Infantil Tía Nancy</t>
  </si>
  <si>
    <t>De las instalaciones deportivas de la UCR 100 este 50 sur 100 este carretera principal</t>
  </si>
  <si>
    <t>2224-4631</t>
  </si>
  <si>
    <t>sogamad06@yahoo.com</t>
  </si>
  <si>
    <t>Barrio Dent diagonal al INEC</t>
  </si>
  <si>
    <t>4030-5139</t>
  </si>
  <si>
    <t>info@kindersis.co.cr</t>
  </si>
  <si>
    <t>Desamparados   2259-1187</t>
  </si>
  <si>
    <t>Centro Infantil Angelitos de Oro</t>
  </si>
  <si>
    <t>Del Megasuper 50 sur, carretera principal</t>
  </si>
  <si>
    <t>2259-8784</t>
  </si>
  <si>
    <t>sleon4072@gmail.com</t>
  </si>
  <si>
    <t>Jardín Burbujitas del Saber</t>
  </si>
  <si>
    <t>Frente al Banco Nacional C.R</t>
  </si>
  <si>
    <t>2219-0484</t>
  </si>
  <si>
    <t>centoinfatilburbujitas@hotmail.com</t>
  </si>
  <si>
    <t>Curridabat</t>
  </si>
  <si>
    <t>Centro Infantil de Estimulación Temprana Chamuel</t>
  </si>
  <si>
    <t>De la iglesia católica 50 sur 50 oeste 25 norte</t>
  </si>
  <si>
    <t>2234-9526</t>
  </si>
  <si>
    <t>centroinfantilchamuel@gmail.com</t>
  </si>
  <si>
    <t>Centro Infantil La Estrellita Feliz</t>
  </si>
  <si>
    <t>Ipís de la plaza de deporte 100 este</t>
  </si>
  <si>
    <t>2294-6217</t>
  </si>
  <si>
    <t>centroinfantil@estrellitafeliz</t>
  </si>
  <si>
    <t>De los antiguos Juncales 50 sur mano derecha</t>
  </si>
  <si>
    <t>Hogar de ancianos Carlos Maria Ulloa</t>
  </si>
  <si>
    <t>Contiguo al Centro Comercial Guadalupe</t>
  </si>
  <si>
    <t>2521- 5340</t>
  </si>
  <si>
    <t>http://hcmu.org</t>
  </si>
  <si>
    <t>Escazú</t>
  </si>
  <si>
    <t>Hogar de ancianos Santa Clara Allegre</t>
  </si>
  <si>
    <t>1 KM de la casa del mueble camino a Bello Horizonte</t>
  </si>
  <si>
    <t>8878-2230</t>
  </si>
  <si>
    <t>hogarancianosofeliacarvajal@gmail.com</t>
  </si>
  <si>
    <t>Hogar de ancianos San Francisco de Asís</t>
  </si>
  <si>
    <t xml:space="preserve"> 1 KM oeste 300 sur de la Iglesia Católica</t>
  </si>
  <si>
    <t>2230-5172</t>
  </si>
  <si>
    <t>albsfaserri@gmail.com</t>
  </si>
  <si>
    <t>De McDonald's Escazú 25 este</t>
  </si>
  <si>
    <t>2289-2373</t>
  </si>
  <si>
    <t>divincostarica@gmail.com</t>
  </si>
  <si>
    <t>GUARDERIAS:</t>
  </si>
  <si>
    <t>Desamparados, del cementerio 200 sur 200 oeste</t>
  </si>
  <si>
    <t>Pacto del Jocote</t>
  </si>
  <si>
    <t>Rio Segundo</t>
  </si>
  <si>
    <t>La Julieta</t>
  </si>
  <si>
    <t>Agua Caliente</t>
  </si>
  <si>
    <t>Villa Fontana</t>
  </si>
  <si>
    <t>La dueña comenta que no hay problema si hay extrajeros tengan cedula de residencia para firmar contrato</t>
  </si>
  <si>
    <t>Residencial las Garzas, frente a Maxi Pali</t>
  </si>
  <si>
    <t>Del Súper La Cosecha 50 norte</t>
  </si>
  <si>
    <t>El Guarco</t>
  </si>
  <si>
    <t>Palmas</t>
  </si>
  <si>
    <t>De la carnicería el Milagro 100sur 50 este</t>
  </si>
  <si>
    <t>Santa Fe</t>
  </si>
  <si>
    <t>De las Delicias Santa Fe</t>
  </si>
  <si>
    <t>Llanos de Concepción</t>
  </si>
  <si>
    <t>Residencial Bruma Azul</t>
  </si>
  <si>
    <t>Barrio Nuevo</t>
  </si>
  <si>
    <t>Paraíso</t>
  </si>
  <si>
    <t>Llanos  Santa Lucía</t>
  </si>
  <si>
    <t>Ayala</t>
  </si>
  <si>
    <t>Residencial Lancaster</t>
  </si>
  <si>
    <t>Urbanización Tirras</t>
  </si>
  <si>
    <t>San Diego</t>
  </si>
  <si>
    <t>Urbanización La Eulalia</t>
  </si>
  <si>
    <t>Tibás</t>
  </si>
  <si>
    <t>B. México</t>
  </si>
  <si>
    <t>S. Sebastián</t>
  </si>
  <si>
    <t>B. Los Angeles</t>
  </si>
  <si>
    <t>San Sebastián</t>
  </si>
  <si>
    <t xml:space="preserve">               Contiguo a la Escuela de Gravilias</t>
  </si>
  <si>
    <t>Por la clínica Asembis</t>
  </si>
  <si>
    <t>De la Iglesia evangélica Evencer 100 norte</t>
  </si>
  <si>
    <t>400 norte de la Iglesia Católica</t>
  </si>
  <si>
    <t>Del Liceo San José 150 sur</t>
  </si>
  <si>
    <t>Detrás de Novacentro</t>
  </si>
  <si>
    <t>Lomas de Moravia</t>
  </si>
  <si>
    <t>De la funeraria San Rafael 100 norte</t>
  </si>
  <si>
    <t>Del Pali 100 oeste 100 norte</t>
  </si>
  <si>
    <t>Detrás del  Walmart, Barrio El Carmen</t>
  </si>
  <si>
    <t>Urbanización Las Luisas</t>
  </si>
  <si>
    <t>Contiguo a la soda las Tejitas</t>
  </si>
  <si>
    <t>En la terminal de Buses de San Juan</t>
  </si>
  <si>
    <t>Contiguo a taller Pipo</t>
  </si>
  <si>
    <t>150 sur del Barrio La Gardenia</t>
  </si>
  <si>
    <t>Frente a la Pulpería La Macha</t>
  </si>
  <si>
    <t>De la Escuela Gabriel Brenes 100 norte 400 este</t>
  </si>
  <si>
    <t>Cerca del Ebais</t>
  </si>
  <si>
    <t>Del Salón La Cima, 800 mtrs carretera a El Llano</t>
  </si>
  <si>
    <t>De la escuela 150 sur</t>
  </si>
  <si>
    <t>Las Américas</t>
  </si>
  <si>
    <t>La Trinidad</t>
  </si>
  <si>
    <t>San Vicente</t>
  </si>
  <si>
    <t>Ipis</t>
  </si>
  <si>
    <t>Barrio Corazón de Jesús</t>
  </si>
  <si>
    <t>San Josecito</t>
  </si>
  <si>
    <t>La Verbena</t>
  </si>
  <si>
    <t>Llorente</t>
  </si>
  <si>
    <t>Hospital</t>
  </si>
  <si>
    <t>Calle Blancos</t>
  </si>
  <si>
    <t>INVU Las Cañas</t>
  </si>
  <si>
    <t>Hostel Casa del Parque</t>
  </si>
  <si>
    <t>2233-3437</t>
  </si>
  <si>
    <t>http://www.hostelcasadelparque.com/es/</t>
  </si>
  <si>
    <t>La California, 150 metros norte, a un costado del Parque Nacional</t>
  </si>
  <si>
    <t>In the Wind Hostel</t>
  </si>
  <si>
    <t>4034-0070</t>
  </si>
  <si>
    <t>https://www.inthewindhostelandguesthouse.com/</t>
  </si>
  <si>
    <t>San Pedro, Calle 2 Avenida 4. 100 metros oeste de la escuela Franklin Roosevelt</t>
  </si>
  <si>
    <t>Relax Hostel</t>
  </si>
  <si>
    <t>4033-6607</t>
  </si>
  <si>
    <t>http://www.relax-hostel-costa-rica.com</t>
  </si>
  <si>
    <t>Sabana Este, 100 metros al este de la Soda Tapia. Calle 40, Avenida 2.</t>
  </si>
  <si>
    <t>Mi Casa Hostel</t>
  </si>
  <si>
    <t>2231-4700</t>
  </si>
  <si>
    <t>nfo@micasahostel.com</t>
  </si>
  <si>
    <t>Sabana Norte, de la esquina oeste del ICE, 150 metros hacia el norte</t>
  </si>
  <si>
    <t>Hostel Van Gogh</t>
  </si>
  <si>
    <t>2221-3554</t>
  </si>
  <si>
    <t>hostelvangogh@hotmail.com</t>
  </si>
  <si>
    <t>San José, Barrio Amón. Calle 7, Avenidas 7 y 9. 150 metros norte del Parque Morazán.</t>
  </si>
  <si>
    <t>Los hosteles: Isha, In&amp;Basic, Urbano, Monkeys Tribe, 1110,  aparentemente ya no funcionan.</t>
  </si>
  <si>
    <t>Clínica Asembis</t>
  </si>
  <si>
    <t>2285-5881</t>
  </si>
  <si>
    <t>Farmacia Bazzano</t>
  </si>
  <si>
    <t>2524-0510</t>
  </si>
  <si>
    <t>2285-3554</t>
  </si>
  <si>
    <t>Clínica Sin Fronteras</t>
  </si>
  <si>
    <t>2551-0303</t>
  </si>
  <si>
    <t>2259-7607</t>
  </si>
  <si>
    <t>https://www.facebook.com</t>
  </si>
  <si>
    <t>N/D</t>
  </si>
  <si>
    <t>info@hogarsantaclara.com</t>
  </si>
  <si>
    <t>2219-1187</t>
  </si>
  <si>
    <t>CECUDI Santa Marta</t>
  </si>
  <si>
    <t>Se define como hostal u hostel aquel albergue que brinda facilidades al huésped para que pueda cocinar sus propios alimentos.</t>
  </si>
  <si>
    <t>Sólo casas u apartamentos de 2 o 3 habitaciones</t>
  </si>
  <si>
    <t xml:space="preserve">Se harán como mínimo 12 mediciones: 8 en guarderías para niños y 4 en hogares para Personas Mayores </t>
  </si>
  <si>
    <t>Se harán 8 mediciones como mínimo. Esto incluye actualización de costos de los hostales actualmente utilizados por ACNUR</t>
  </si>
  <si>
    <t>Christopher Chavarría</t>
  </si>
  <si>
    <t>Marvin Hernández</t>
  </si>
  <si>
    <t>Alejandro Bolívar</t>
  </si>
  <si>
    <t>Andrea Hernández</t>
  </si>
  <si>
    <t>Promedios ¢</t>
  </si>
  <si>
    <t>HOGARES PARA PERSONAS MAYORES</t>
  </si>
  <si>
    <t>GUARDERIAS PARA NIÑOS</t>
  </si>
  <si>
    <t>Jardín de Sueños y Sonrisas</t>
  </si>
  <si>
    <t>Vacunas Neumococo</t>
  </si>
  <si>
    <t>MAS ALTO</t>
  </si>
  <si>
    <t>MAS BAJO</t>
  </si>
  <si>
    <t>PROMEDIO</t>
  </si>
  <si>
    <t>No incluye costo de medicamentos, lentes o similares.</t>
  </si>
  <si>
    <t>*</t>
  </si>
  <si>
    <t>Hogar para ancianos La Casona</t>
  </si>
  <si>
    <t>Hogar Un Rincón para las Sueños</t>
  </si>
  <si>
    <t>Residencia y Casa Club Di´Vin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</si>
</sst>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7" x14ac:knownFonts="1">
    <font>
      <sz val="11"/>
      <color theme="1"/>
      <name val="Calibri"/>
      <family val="2"/>
      <scheme val="minor"/>
    </font>
    <font>
      <b/>
      <sz val="12"/>
      <color theme="1"/>
      <name val="Calibri"/>
      <family val="2"/>
    </font>
    <font>
      <sz val="12"/>
      <color theme="1"/>
      <name val="Calibri"/>
      <family val="2"/>
    </font>
    <font>
      <sz val="12"/>
      <color rgb="FFFF0000"/>
      <name val="Calibri"/>
      <family val="2"/>
    </font>
    <font>
      <sz val="9"/>
      <color indexed="81"/>
      <name val="Tahoma"/>
      <family val="2"/>
    </font>
    <font>
      <sz val="10"/>
      <color rgb="FF545454"/>
      <name val="Arial"/>
      <family val="2"/>
    </font>
    <font>
      <sz val="11"/>
      <color rgb="FF545454"/>
      <name val="Arial"/>
      <family val="2"/>
    </font>
    <font>
      <u/>
      <sz val="11"/>
      <color theme="10"/>
      <name val="Calibri"/>
      <family val="2"/>
      <scheme val="minor"/>
    </font>
    <font>
      <sz val="11"/>
      <name val="Calibri"/>
      <family val="2"/>
      <scheme val="minor"/>
    </font>
    <font>
      <sz val="9"/>
      <color indexed="81"/>
      <name val="Calibri"/>
      <family val="2"/>
    </font>
    <font>
      <b/>
      <sz val="12"/>
      <color rgb="FF222222"/>
      <name val="Calibri"/>
      <family val="2"/>
      <scheme val="minor"/>
    </font>
    <font>
      <sz val="12"/>
      <color rgb="FF222222"/>
      <name val="Calibri"/>
      <family val="2"/>
      <scheme val="minor"/>
    </font>
    <font>
      <b/>
      <sz val="12"/>
      <color theme="1"/>
      <name val="Calibri"/>
      <family val="2"/>
      <scheme val="minor"/>
    </font>
    <font>
      <sz val="12"/>
      <color theme="1"/>
      <name val="Calibri"/>
      <family val="2"/>
      <scheme val="minor"/>
    </font>
    <font>
      <sz val="12"/>
      <name val="Calibri"/>
      <family val="2"/>
      <scheme val="minor"/>
    </font>
    <font>
      <b/>
      <sz val="9"/>
      <color indexed="81"/>
      <name val="Tahoma"/>
      <family val="2"/>
    </font>
    <font>
      <sz val="11"/>
      <color theme="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7" fillId="0" borderId="0" applyNumberFormat="0" applyFill="0" applyBorder="0" applyAlignment="0" applyProtection="0"/>
  </cellStyleXfs>
  <cellXfs count="127">
    <xf numFmtId="0" fontId="0" fillId="0" borderId="0" xfId="0"/>
    <xf numFmtId="0" fontId="1" fillId="0" borderId="0" xfId="0" applyFont="1" applyFill="1" applyAlignment="1">
      <alignment horizontal="center"/>
    </xf>
    <xf numFmtId="0" fontId="2" fillId="0" borderId="0" xfId="0" applyFont="1" applyFill="1"/>
    <xf numFmtId="0" fontId="1" fillId="0" borderId="0" xfId="0" applyFont="1" applyFill="1"/>
    <xf numFmtId="4" fontId="2" fillId="0" borderId="0" xfId="0" applyNumberFormat="1" applyFont="1" applyFill="1"/>
    <xf numFmtId="0" fontId="2" fillId="0" borderId="0" xfId="0" applyFont="1" applyFill="1" applyAlignment="1">
      <alignment horizontal="center"/>
    </xf>
    <xf numFmtId="0" fontId="3" fillId="0" borderId="0" xfId="0" applyFont="1" applyFill="1"/>
    <xf numFmtId="3" fontId="2" fillId="0" borderId="0" xfId="0" applyNumberFormat="1" applyFont="1" applyFill="1"/>
    <xf numFmtId="0" fontId="2" fillId="0" borderId="0" xfId="0" applyFont="1" applyFill="1" applyAlignment="1">
      <alignment wrapText="1"/>
    </xf>
    <xf numFmtId="3" fontId="2" fillId="0" borderId="0" xfId="0" applyNumberFormat="1" applyFont="1" applyFill="1" applyAlignment="1">
      <alignment horizontal="center"/>
    </xf>
    <xf numFmtId="0" fontId="7" fillId="0" borderId="0" xfId="1" applyFill="1"/>
    <xf numFmtId="0" fontId="2" fillId="0" borderId="0" xfId="0" applyFont="1" applyFill="1" applyBorder="1"/>
    <xf numFmtId="0" fontId="1" fillId="0" borderId="0" xfId="0" applyFont="1" applyFill="1" applyBorder="1" applyAlignment="1">
      <alignment horizont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xf numFmtId="164" fontId="2" fillId="0" borderId="0" xfId="0" applyNumberFormat="1" applyFont="1" applyFill="1" applyBorder="1" applyAlignment="1">
      <alignment horizontal="right"/>
    </xf>
    <xf numFmtId="3" fontId="2" fillId="0" borderId="0" xfId="0" applyNumberFormat="1" applyFont="1" applyFill="1" applyBorder="1" applyAlignment="1">
      <alignment horizontal="right"/>
    </xf>
    <xf numFmtId="0" fontId="2" fillId="0" borderId="1" xfId="0" applyFont="1" applyFill="1" applyBorder="1"/>
    <xf numFmtId="0" fontId="2" fillId="0" borderId="0" xfId="0" applyNumberFormat="1" applyFont="1" applyFill="1" applyBorder="1" applyAlignment="1">
      <alignment horizontal="center"/>
    </xf>
    <xf numFmtId="4" fontId="2" fillId="0" borderId="0" xfId="0" applyNumberFormat="1" applyFont="1" applyFill="1" applyBorder="1" applyAlignment="1"/>
    <xf numFmtId="0" fontId="0" fillId="0" borderId="0" xfId="0" applyFill="1" applyBorder="1" applyAlignment="1">
      <alignment vertical="center"/>
    </xf>
    <xf numFmtId="0" fontId="2" fillId="0" borderId="0" xfId="0" applyFont="1" applyFill="1" applyBorder="1" applyAlignment="1">
      <alignment wrapText="1"/>
    </xf>
    <xf numFmtId="0" fontId="2" fillId="0" borderId="0" xfId="0" applyFont="1" applyFill="1" applyBorder="1" applyAlignment="1">
      <alignment horizontal="left"/>
    </xf>
    <xf numFmtId="0" fontId="0" fillId="0" borderId="0" xfId="0" applyFill="1" applyBorder="1" applyAlignment="1">
      <alignment horizontal="left" vertical="center"/>
    </xf>
    <xf numFmtId="0" fontId="0" fillId="0" borderId="0" xfId="0" applyFill="1" applyBorder="1" applyAlignment="1">
      <alignment horizontal="center" vertical="center"/>
    </xf>
    <xf numFmtId="164" fontId="2" fillId="0" borderId="0" xfId="0" applyNumberFormat="1" applyFont="1" applyFill="1" applyBorder="1" applyAlignment="1">
      <alignment horizontal="left"/>
    </xf>
    <xf numFmtId="0" fontId="2" fillId="2" borderId="0" xfId="0" applyFont="1" applyFill="1" applyBorder="1"/>
    <xf numFmtId="0" fontId="2" fillId="2" borderId="0" xfId="0" applyNumberFormat="1" applyFont="1" applyFill="1" applyBorder="1" applyAlignment="1">
      <alignment horizontal="center"/>
    </xf>
    <xf numFmtId="4" fontId="2" fillId="2" borderId="0" xfId="0" applyNumberFormat="1" applyFont="1" applyFill="1" applyBorder="1" applyAlignment="1"/>
    <xf numFmtId="3" fontId="2" fillId="2" borderId="0" xfId="0" applyNumberFormat="1" applyFont="1" applyFill="1" applyBorder="1" applyAlignment="1">
      <alignment horizontal="right"/>
    </xf>
    <xf numFmtId="0" fontId="2" fillId="3" borderId="0" xfId="0" applyFont="1" applyFill="1" applyBorder="1"/>
    <xf numFmtId="0" fontId="2" fillId="3" borderId="0" xfId="0" applyNumberFormat="1" applyFont="1" applyFill="1" applyBorder="1" applyAlignment="1">
      <alignment horizontal="center"/>
    </xf>
    <xf numFmtId="4" fontId="2" fillId="3" borderId="0" xfId="0" applyNumberFormat="1" applyFont="1" applyFill="1" applyBorder="1" applyAlignment="1"/>
    <xf numFmtId="3" fontId="2" fillId="3" borderId="0" xfId="0" applyNumberFormat="1" applyFont="1" applyFill="1" applyBorder="1" applyAlignment="1">
      <alignment horizontal="right"/>
    </xf>
    <xf numFmtId="0" fontId="0" fillId="3" borderId="0" xfId="0" applyFill="1" applyBorder="1" applyAlignment="1">
      <alignment vertical="center"/>
    </xf>
    <xf numFmtId="0" fontId="2" fillId="3" borderId="0" xfId="0" applyFont="1" applyFill="1"/>
    <xf numFmtId="0" fontId="2" fillId="2" borderId="0" xfId="0" applyFont="1" applyFill="1"/>
    <xf numFmtId="0" fontId="1" fillId="0" borderId="0" xfId="0" applyFont="1" applyFill="1" applyAlignment="1">
      <alignment horizontal="right"/>
    </xf>
    <xf numFmtId="164" fontId="2" fillId="0" borderId="0" xfId="0" applyNumberFormat="1" applyFont="1" applyFill="1" applyAlignment="1">
      <alignment horizontal="right"/>
    </xf>
    <xf numFmtId="164" fontId="8" fillId="0" borderId="0" xfId="1" applyNumberFormat="1" applyFont="1" applyAlignment="1">
      <alignment horizontal="right"/>
    </xf>
    <xf numFmtId="164" fontId="5" fillId="0" borderId="0" xfId="0" applyNumberFormat="1" applyFont="1" applyAlignment="1">
      <alignment horizontal="right"/>
    </xf>
    <xf numFmtId="164" fontId="6" fillId="0" borderId="0" xfId="0" applyNumberFormat="1" applyFont="1" applyAlignment="1">
      <alignment horizontal="right"/>
    </xf>
    <xf numFmtId="3" fontId="2" fillId="3" borderId="0" xfId="0" applyNumberFormat="1" applyFont="1" applyFill="1" applyAlignment="1">
      <alignment horizontal="right"/>
    </xf>
    <xf numFmtId="4" fontId="2" fillId="3" borderId="0" xfId="0" applyNumberFormat="1" applyFont="1" applyFill="1"/>
    <xf numFmtId="3" fontId="2" fillId="3" borderId="0" xfId="0" applyNumberFormat="1" applyFont="1" applyFill="1"/>
    <xf numFmtId="3" fontId="2" fillId="2" borderId="0" xfId="0" applyNumberFormat="1" applyFont="1" applyFill="1"/>
    <xf numFmtId="4" fontId="2" fillId="2" borderId="0" xfId="0" applyNumberFormat="1" applyFont="1" applyFill="1"/>
    <xf numFmtId="164" fontId="10" fillId="0" borderId="0" xfId="0" applyNumberFormat="1" applyFont="1" applyAlignment="1">
      <alignment horizontal="right"/>
    </xf>
    <xf numFmtId="3" fontId="2" fillId="2" borderId="0" xfId="0" applyNumberFormat="1" applyFont="1" applyFill="1" applyAlignment="1">
      <alignment horizontal="right"/>
    </xf>
    <xf numFmtId="0" fontId="12" fillId="0" borderId="0" xfId="0" applyFont="1" applyFill="1" applyAlignment="1">
      <alignment horizontal="center"/>
    </xf>
    <xf numFmtId="0" fontId="13" fillId="0" borderId="0" xfId="0" applyFont="1" applyFill="1"/>
    <xf numFmtId="0" fontId="12" fillId="0" borderId="0" xfId="0" applyFont="1" applyFill="1"/>
    <xf numFmtId="0" fontId="13" fillId="0" borderId="0" xfId="0" applyFont="1" applyFill="1" applyAlignment="1"/>
    <xf numFmtId="4" fontId="13" fillId="0" borderId="0" xfId="0" applyNumberFormat="1" applyFont="1" applyFill="1" applyAlignment="1">
      <alignment horizontal="center"/>
    </xf>
    <xf numFmtId="4" fontId="13" fillId="0" borderId="0" xfId="0" applyNumberFormat="1" applyFont="1" applyFill="1"/>
    <xf numFmtId="0" fontId="13" fillId="0" borderId="0" xfId="0" applyFont="1" applyFill="1" applyAlignment="1">
      <alignment horizontal="left"/>
    </xf>
    <xf numFmtId="4" fontId="14" fillId="0" borderId="0" xfId="1" applyNumberFormat="1" applyFont="1" applyFill="1" applyAlignment="1">
      <alignment horizontal="left"/>
    </xf>
    <xf numFmtId="0" fontId="14" fillId="0" borderId="0" xfId="1" applyFont="1" applyFill="1"/>
    <xf numFmtId="4" fontId="14" fillId="0" borderId="0" xfId="1" applyNumberFormat="1" applyFont="1" applyFill="1"/>
    <xf numFmtId="4" fontId="14" fillId="0" borderId="0" xfId="1" applyNumberFormat="1" applyFont="1" applyFill="1" applyAlignment="1"/>
    <xf numFmtId="4" fontId="14" fillId="0" borderId="0" xfId="1" applyNumberFormat="1" applyFont="1" applyFill="1" applyAlignment="1">
      <alignment horizontal="center"/>
    </xf>
    <xf numFmtId="0" fontId="14" fillId="0" borderId="0" xfId="0" applyFont="1" applyFill="1" applyAlignment="1">
      <alignment horizontal="center" vertical="center" wrapText="1"/>
    </xf>
    <xf numFmtId="0" fontId="2" fillId="0" borderId="0" xfId="0" applyFont="1" applyFill="1" applyAlignment="1">
      <alignment horizontal="left" wrapText="1"/>
    </xf>
    <xf numFmtId="0" fontId="1" fillId="0" borderId="0" xfId="0" applyNumberFormat="1" applyFont="1" applyFill="1" applyAlignment="1">
      <alignment horizontal="center"/>
    </xf>
    <xf numFmtId="0" fontId="1" fillId="0" borderId="0" xfId="0" applyNumberFormat="1" applyFont="1" applyFill="1" applyAlignment="1">
      <alignment horizontal="right"/>
    </xf>
    <xf numFmtId="0" fontId="2" fillId="0" borderId="0" xfId="0" applyFont="1" applyFill="1" applyAlignment="1">
      <alignment horizontal="left"/>
    </xf>
    <xf numFmtId="4" fontId="7" fillId="0" borderId="0" xfId="1" applyNumberFormat="1" applyFill="1"/>
    <xf numFmtId="4" fontId="16" fillId="0" borderId="0" xfId="1" applyNumberFormat="1" applyFont="1" applyFill="1"/>
    <xf numFmtId="3" fontId="2" fillId="0" borderId="1" xfId="0" applyNumberFormat="1" applyFont="1" applyFill="1" applyBorder="1" applyAlignment="1">
      <alignment horizontal="center"/>
    </xf>
    <xf numFmtId="0" fontId="2" fillId="2" borderId="1" xfId="0" applyFont="1" applyFill="1" applyBorder="1"/>
    <xf numFmtId="3" fontId="2" fillId="2" borderId="1" xfId="0" applyNumberFormat="1" applyFont="1" applyFill="1" applyBorder="1" applyAlignment="1">
      <alignment horizontal="center"/>
    </xf>
    <xf numFmtId="0" fontId="2" fillId="3" borderId="1" xfId="0" applyFont="1" applyFill="1" applyBorder="1"/>
    <xf numFmtId="3" fontId="2" fillId="3" borderId="1" xfId="0" applyNumberFormat="1" applyFont="1" applyFill="1" applyBorder="1" applyAlignment="1">
      <alignment horizontal="center"/>
    </xf>
    <xf numFmtId="0" fontId="1" fillId="0" borderId="2"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2" fillId="0" borderId="5" xfId="0" applyFont="1" applyFill="1" applyBorder="1"/>
    <xf numFmtId="0" fontId="2" fillId="2" borderId="5" xfId="0" applyFont="1" applyFill="1" applyBorder="1"/>
    <xf numFmtId="0" fontId="2" fillId="0" borderId="5" xfId="0" applyFont="1" applyFill="1" applyBorder="1" applyAlignment="1">
      <alignment wrapText="1"/>
    </xf>
    <xf numFmtId="0" fontId="2" fillId="3" borderId="5" xfId="0" applyFont="1" applyFill="1" applyBorder="1"/>
    <xf numFmtId="0" fontId="2" fillId="0" borderId="7" xfId="0" applyFont="1" applyFill="1" applyBorder="1"/>
    <xf numFmtId="3" fontId="2" fillId="0" borderId="6" xfId="0" applyNumberFormat="1" applyFont="1" applyFill="1" applyBorder="1" applyAlignment="1">
      <alignment horizontal="center"/>
    </xf>
    <xf numFmtId="3" fontId="2" fillId="2" borderId="6" xfId="0" applyNumberFormat="1" applyFont="1" applyFill="1" applyBorder="1" applyAlignment="1">
      <alignment horizontal="center"/>
    </xf>
    <xf numFmtId="3" fontId="2" fillId="3" borderId="6" xfId="0" applyNumberFormat="1" applyFont="1" applyFill="1" applyBorder="1" applyAlignment="1">
      <alignment horizontal="center"/>
    </xf>
    <xf numFmtId="0" fontId="2" fillId="0" borderId="10" xfId="0" applyFont="1" applyFill="1" applyBorder="1"/>
    <xf numFmtId="0" fontId="1" fillId="0" borderId="11" xfId="0" applyFont="1" applyFill="1" applyBorder="1" applyAlignment="1">
      <alignment horizontal="right"/>
    </xf>
    <xf numFmtId="3" fontId="1" fillId="0" borderId="11" xfId="0" applyNumberFormat="1" applyFont="1" applyFill="1" applyBorder="1" applyAlignment="1">
      <alignment horizontal="center"/>
    </xf>
    <xf numFmtId="3" fontId="1" fillId="0" borderId="12" xfId="0" applyNumberFormat="1" applyFont="1" applyFill="1" applyBorder="1" applyAlignment="1">
      <alignment horizontal="center"/>
    </xf>
    <xf numFmtId="0" fontId="2" fillId="0" borderId="8" xfId="0" applyFont="1" applyFill="1" applyBorder="1"/>
    <xf numFmtId="3" fontId="2" fillId="0" borderId="8" xfId="0" applyNumberFormat="1" applyFont="1" applyFill="1" applyBorder="1" applyAlignment="1">
      <alignment horizontal="center"/>
    </xf>
    <xf numFmtId="3" fontId="2" fillId="0" borderId="9" xfId="0" applyNumberFormat="1" applyFont="1" applyFill="1" applyBorder="1" applyAlignment="1">
      <alignment horizontal="center"/>
    </xf>
    <xf numFmtId="0" fontId="1" fillId="0" borderId="0" xfId="0" applyFont="1" applyFill="1" applyBorder="1" applyAlignment="1">
      <alignment horizontal="right"/>
    </xf>
    <xf numFmtId="0" fontId="13" fillId="0" borderId="0" xfId="0" applyFont="1" applyFill="1" applyBorder="1"/>
    <xf numFmtId="3" fontId="12" fillId="0" borderId="0" xfId="0" applyNumberFormat="1" applyFont="1" applyFill="1" applyBorder="1"/>
    <xf numFmtId="3" fontId="13" fillId="0" borderId="1" xfId="0" applyNumberFormat="1" applyFont="1" applyFill="1" applyBorder="1"/>
    <xf numFmtId="3" fontId="13" fillId="3" borderId="1" xfId="0" applyNumberFormat="1" applyFont="1" applyFill="1" applyBorder="1"/>
    <xf numFmtId="3" fontId="13" fillId="2" borderId="1" xfId="0" applyNumberFormat="1" applyFont="1" applyFill="1" applyBorder="1"/>
    <xf numFmtId="0" fontId="13" fillId="0" borderId="5" xfId="0" applyFont="1" applyFill="1" applyBorder="1" applyAlignment="1"/>
    <xf numFmtId="3" fontId="13" fillId="0" borderId="6" xfId="0" applyNumberFormat="1" applyFont="1" applyFill="1" applyBorder="1"/>
    <xf numFmtId="3" fontId="13" fillId="3" borderId="6" xfId="0" applyNumberFormat="1" applyFont="1" applyFill="1" applyBorder="1"/>
    <xf numFmtId="0" fontId="13" fillId="2" borderId="5" xfId="0" applyFont="1" applyFill="1" applyBorder="1" applyAlignment="1"/>
    <xf numFmtId="3" fontId="13" fillId="2" borderId="6" xfId="0" applyNumberFormat="1" applyFont="1" applyFill="1" applyBorder="1"/>
    <xf numFmtId="0" fontId="13" fillId="3" borderId="5" xfId="0" applyFont="1" applyFill="1" applyBorder="1" applyAlignment="1"/>
    <xf numFmtId="0" fontId="13" fillId="0" borderId="5" xfId="0" applyFont="1" applyFill="1" applyBorder="1"/>
    <xf numFmtId="0" fontId="12" fillId="0" borderId="13" xfId="0" applyFont="1" applyFill="1" applyBorder="1" applyAlignment="1">
      <alignment horizontal="center"/>
    </xf>
    <xf numFmtId="0" fontId="12" fillId="0" borderId="14" xfId="0" applyFont="1" applyFill="1" applyBorder="1" applyAlignment="1">
      <alignment horizontal="center"/>
    </xf>
    <xf numFmtId="0" fontId="12" fillId="0" borderId="15" xfId="0" applyFont="1" applyFill="1" applyBorder="1" applyAlignment="1">
      <alignment horizontal="center"/>
    </xf>
    <xf numFmtId="0" fontId="1" fillId="0" borderId="10" xfId="0" applyFont="1" applyFill="1" applyBorder="1" applyAlignment="1">
      <alignment horizontal="right"/>
    </xf>
    <xf numFmtId="3" fontId="12" fillId="0" borderId="11" xfId="0" applyNumberFormat="1" applyFont="1" applyFill="1" applyBorder="1"/>
    <xf numFmtId="3" fontId="12" fillId="0" borderId="12" xfId="0" applyNumberFormat="1" applyFont="1" applyFill="1" applyBorder="1"/>
    <xf numFmtId="0" fontId="13" fillId="0" borderId="2" xfId="0" applyFont="1" applyFill="1" applyBorder="1" applyAlignment="1"/>
    <xf numFmtId="3" fontId="13" fillId="0" borderId="3" xfId="0" applyNumberFormat="1" applyFont="1" applyFill="1" applyBorder="1"/>
    <xf numFmtId="3" fontId="13" fillId="0" borderId="4" xfId="0" applyNumberFormat="1" applyFont="1" applyFill="1" applyBorder="1"/>
    <xf numFmtId="0" fontId="13" fillId="0" borderId="7" xfId="0" applyFont="1" applyFill="1" applyBorder="1"/>
    <xf numFmtId="3" fontId="13" fillId="0" borderId="8" xfId="0" applyNumberFormat="1" applyFont="1" applyFill="1" applyBorder="1"/>
    <xf numFmtId="3" fontId="13" fillId="0" borderId="9" xfId="0" applyNumberFormat="1" applyFont="1" applyFill="1" applyBorder="1"/>
    <xf numFmtId="3" fontId="13" fillId="0" borderId="1" xfId="0" applyNumberFormat="1" applyFont="1" applyFill="1" applyBorder="1" applyAlignment="1">
      <alignment horizontal="right"/>
    </xf>
    <xf numFmtId="0" fontId="13" fillId="2" borderId="2" xfId="0" applyFont="1" applyFill="1" applyBorder="1" applyAlignment="1"/>
    <xf numFmtId="0" fontId="13" fillId="0" borderId="7" xfId="0" applyFont="1" applyFill="1" applyBorder="1" applyAlignment="1"/>
    <xf numFmtId="0" fontId="13" fillId="0" borderId="6" xfId="0" applyFont="1" applyFill="1" applyBorder="1"/>
    <xf numFmtId="0" fontId="13" fillId="0" borderId="6" xfId="0" applyFont="1" applyFill="1" applyBorder="1" applyAlignment="1">
      <alignment horizontal="center"/>
    </xf>
    <xf numFmtId="3" fontId="13" fillId="2" borderId="3" xfId="0" applyNumberFormat="1" applyFont="1" applyFill="1" applyBorder="1"/>
    <xf numFmtId="0" fontId="13" fillId="0" borderId="4" xfId="0" applyFont="1" applyFill="1" applyBorder="1"/>
    <xf numFmtId="3" fontId="13" fillId="0" borderId="8" xfId="0" applyNumberFormat="1" applyFont="1" applyFill="1" applyBorder="1" applyAlignment="1">
      <alignment horizontal="right"/>
    </xf>
    <xf numFmtId="3" fontId="13" fillId="2" borderId="9" xfId="0" applyNumberFormat="1" applyFont="1" applyFill="1" applyBorder="1"/>
    <xf numFmtId="3" fontId="3" fillId="0" borderId="0" xfId="0" applyNumberFormat="1" applyFont="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elina.com/" TargetMode="External"/><Relationship Id="rId1" Type="http://schemas.openxmlformats.org/officeDocument/2006/relationships/hyperlink" Target="mailto:info@hostelcasacolon.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hyperlink" Target="mailto:centroinfantilchamuel@gmail.com" TargetMode="External"/><Relationship Id="rId13" Type="http://schemas.openxmlformats.org/officeDocument/2006/relationships/hyperlink" Target="mailto:cmora24@gmail.com" TargetMode="External"/><Relationship Id="rId18" Type="http://schemas.openxmlformats.org/officeDocument/2006/relationships/printerSettings" Target="../printerSettings/printerSettings3.bin"/><Relationship Id="rId3" Type="http://schemas.openxmlformats.org/officeDocument/2006/relationships/hyperlink" Target="https://www.facebook.com/" TargetMode="External"/><Relationship Id="rId7" Type="http://schemas.openxmlformats.org/officeDocument/2006/relationships/hyperlink" Target="mailto:gtucklerm@montesdeoca.go.cr" TargetMode="External"/><Relationship Id="rId12" Type="http://schemas.openxmlformats.org/officeDocument/2006/relationships/hyperlink" Target="mailto:centoinfatilburbujitas@hotmail.com" TargetMode="External"/><Relationship Id="rId17" Type="http://schemas.openxmlformats.org/officeDocument/2006/relationships/hyperlink" Target="mailto:info@hogarsantaclara.com" TargetMode="External"/><Relationship Id="rId2" Type="http://schemas.openxmlformats.org/officeDocument/2006/relationships/hyperlink" Target="mailto:hogarancianosofeliacarvajal@gmail.com" TargetMode="External"/><Relationship Id="rId16" Type="http://schemas.openxmlformats.org/officeDocument/2006/relationships/hyperlink" Target="mailto:albsfaserri@gmail.com" TargetMode="External"/><Relationship Id="rId20" Type="http://schemas.openxmlformats.org/officeDocument/2006/relationships/comments" Target="../comments2.xml"/><Relationship Id="rId1" Type="http://schemas.openxmlformats.org/officeDocument/2006/relationships/hyperlink" Target="https://www.google.com/search?q=hogar+carlos+maria+ulloa&amp;oq=hogar+carlos+mari&amp;aqs=chrome.1.69i57j0l5.10738j0j7&amp;sourceid=chrome&amp;ie=UTF-8" TargetMode="External"/><Relationship Id="rId6" Type="http://schemas.openxmlformats.org/officeDocument/2006/relationships/hyperlink" Target="mailto:info@kindersis.co.cr" TargetMode="External"/><Relationship Id="rId11" Type="http://schemas.openxmlformats.org/officeDocument/2006/relationships/hyperlink" Target="mailto:sleon4072@gmail.com" TargetMode="External"/><Relationship Id="rId5" Type="http://schemas.openxmlformats.org/officeDocument/2006/relationships/hyperlink" Target="mailto:kindergirasol@ice.co.cr" TargetMode="External"/><Relationship Id="rId15" Type="http://schemas.openxmlformats.org/officeDocument/2006/relationships/hyperlink" Target="http://lacampanita.com/" TargetMode="External"/><Relationship Id="rId10" Type="http://schemas.openxmlformats.org/officeDocument/2006/relationships/hyperlink" Target="mailto:sogamad06@yahoo.com" TargetMode="External"/><Relationship Id="rId19" Type="http://schemas.openxmlformats.org/officeDocument/2006/relationships/vmlDrawing" Target="../drawings/vmlDrawing2.vml"/><Relationship Id="rId4" Type="http://schemas.openxmlformats.org/officeDocument/2006/relationships/hyperlink" Target="mailto:divincostarica@gmail.com" TargetMode="External"/><Relationship Id="rId9" Type="http://schemas.openxmlformats.org/officeDocument/2006/relationships/hyperlink" Target="mailto:centroinfantil@estrellitafeliz" TargetMode="External"/><Relationship Id="rId14" Type="http://schemas.openxmlformats.org/officeDocument/2006/relationships/hyperlink" Target="http://hcmu.org/"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google.com/search?q=torre+medica+pinares&amp;oq=torre+medica&amp;aqs=chrome.1.69i57j0l5.8586j0j8&amp;sourceid=chrome&amp;ie=UTF-8" TargetMode="External"/><Relationship Id="rId1" Type="http://schemas.openxmlformats.org/officeDocument/2006/relationships/hyperlink" Target="https://www.google.com/search?q=torre+medica+pinares&amp;oq=torre+medica&amp;aqs=chrome.1.69i57j0l5.8586j0j8&amp;sourceid=chrome&amp;ie=UTF-8"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4"/>
  <sheetViews>
    <sheetView tabSelected="1" zoomScale="106" zoomScaleNormal="106" workbookViewId="0">
      <pane ySplit="1" topLeftCell="A47" activePane="bottomLeft" state="frozen"/>
      <selection activeCell="E1" sqref="E1"/>
      <selection pane="bottomLeft" activeCell="B65" sqref="B65"/>
    </sheetView>
  </sheetViews>
  <sheetFormatPr defaultColWidth="11.42578125" defaultRowHeight="15.75" x14ac:dyDescent="0.25"/>
  <cols>
    <col min="1" max="1" width="4.42578125" style="38" bestFit="1" customWidth="1"/>
    <col min="2" max="2" width="8.85546875" style="11" customWidth="1"/>
    <col min="3" max="3" width="16.140625" style="11" customWidth="1"/>
    <col min="4" max="4" width="18.85546875" style="11" customWidth="1"/>
    <col min="5" max="6" width="15.85546875" style="11" customWidth="1"/>
    <col min="7" max="7" width="6.5703125" style="11" customWidth="1"/>
    <col min="8" max="8" width="14.5703125" style="15" customWidth="1"/>
    <col min="9" max="9" width="11.7109375" style="14" customWidth="1"/>
    <col min="10" max="10" width="11.42578125" style="14"/>
    <col min="11" max="11" width="20" style="11" customWidth="1"/>
    <col min="12" max="12" width="108.140625" style="11" customWidth="1"/>
    <col min="13" max="16384" width="11.42578125" style="11"/>
  </cols>
  <sheetData>
    <row r="1" spans="1:14" ht="15.95" customHeight="1" x14ac:dyDescent="0.25">
      <c r="A1" s="1" t="s">
        <v>345</v>
      </c>
      <c r="B1" s="12" t="s">
        <v>341</v>
      </c>
      <c r="C1" s="12" t="s">
        <v>26</v>
      </c>
      <c r="D1" s="12" t="s">
        <v>6</v>
      </c>
      <c r="E1" s="12" t="s">
        <v>50</v>
      </c>
      <c r="F1" s="12" t="s">
        <v>28</v>
      </c>
      <c r="G1" s="12" t="s">
        <v>158</v>
      </c>
      <c r="H1" s="12" t="s">
        <v>159</v>
      </c>
      <c r="I1" s="12" t="s">
        <v>246</v>
      </c>
      <c r="J1" s="12" t="s">
        <v>329</v>
      </c>
      <c r="K1" s="12" t="s">
        <v>41</v>
      </c>
      <c r="L1" s="12" t="s">
        <v>331</v>
      </c>
    </row>
    <row r="2" spans="1:14" ht="15.95" customHeight="1" x14ac:dyDescent="0.25">
      <c r="A2" s="38">
        <v>1</v>
      </c>
      <c r="B2" s="11" t="s">
        <v>328</v>
      </c>
      <c r="C2" s="11" t="s">
        <v>332</v>
      </c>
      <c r="D2" s="27" t="s">
        <v>292</v>
      </c>
      <c r="E2" s="27" t="s">
        <v>292</v>
      </c>
      <c r="F2" s="27" t="s">
        <v>332</v>
      </c>
      <c r="G2" s="28">
        <v>2</v>
      </c>
      <c r="H2" s="29" t="s">
        <v>167</v>
      </c>
      <c r="I2" s="30">
        <v>225000</v>
      </c>
      <c r="J2" s="16">
        <v>88948315</v>
      </c>
      <c r="K2" s="11" t="s">
        <v>293</v>
      </c>
      <c r="L2" s="11" t="s">
        <v>254</v>
      </c>
      <c r="N2" s="13"/>
    </row>
    <row r="3" spans="1:14" ht="15.95" customHeight="1" x14ac:dyDescent="0.25">
      <c r="A3" s="38">
        <f>+A2+1</f>
        <v>2</v>
      </c>
      <c r="B3" s="11" t="s">
        <v>328</v>
      </c>
      <c r="C3" s="11" t="s">
        <v>42</v>
      </c>
      <c r="D3" s="11" t="s">
        <v>423</v>
      </c>
      <c r="E3" s="11" t="s">
        <v>338</v>
      </c>
      <c r="F3" s="11" t="s">
        <v>294</v>
      </c>
      <c r="G3" s="19">
        <v>3</v>
      </c>
      <c r="H3" s="20" t="s">
        <v>167</v>
      </c>
      <c r="I3" s="17">
        <v>240000</v>
      </c>
      <c r="J3" s="16">
        <v>83739219</v>
      </c>
      <c r="K3" s="11" t="s">
        <v>295</v>
      </c>
      <c r="L3" s="11" t="s">
        <v>260</v>
      </c>
    </row>
    <row r="4" spans="1:14" ht="15.95" customHeight="1" x14ac:dyDescent="0.25">
      <c r="A4" s="38">
        <f t="shared" ref="A4:A11" si="0">+A3+1</f>
        <v>3</v>
      </c>
      <c r="B4" s="11" t="s">
        <v>328</v>
      </c>
      <c r="C4" s="11" t="s">
        <v>424</v>
      </c>
      <c r="D4" s="11" t="s">
        <v>425</v>
      </c>
      <c r="E4" s="11" t="s">
        <v>339</v>
      </c>
      <c r="F4" s="11" t="s">
        <v>296</v>
      </c>
      <c r="G4" s="19">
        <v>3</v>
      </c>
      <c r="H4" s="20" t="s">
        <v>167</v>
      </c>
      <c r="I4" s="17">
        <v>255000</v>
      </c>
      <c r="J4" s="16">
        <v>88674348</v>
      </c>
      <c r="K4" s="11" t="s">
        <v>297</v>
      </c>
      <c r="L4" s="11" t="s">
        <v>260</v>
      </c>
    </row>
    <row r="5" spans="1:14" ht="15.95" customHeight="1" x14ac:dyDescent="0.25">
      <c r="A5" s="38">
        <f t="shared" si="0"/>
        <v>4</v>
      </c>
      <c r="B5" s="11" t="s">
        <v>328</v>
      </c>
      <c r="C5" s="11" t="s">
        <v>298</v>
      </c>
      <c r="D5" s="31" t="s">
        <v>298</v>
      </c>
      <c r="E5" s="31" t="s">
        <v>298</v>
      </c>
      <c r="F5" s="31" t="s">
        <v>299</v>
      </c>
      <c r="G5" s="32">
        <v>2</v>
      </c>
      <c r="H5" s="33" t="s">
        <v>167</v>
      </c>
      <c r="I5" s="34">
        <v>200000</v>
      </c>
      <c r="J5" s="16">
        <v>60088033</v>
      </c>
      <c r="K5" s="11" t="s">
        <v>300</v>
      </c>
      <c r="L5" s="11" t="s">
        <v>260</v>
      </c>
    </row>
    <row r="6" spans="1:14" ht="15.95" customHeight="1" x14ac:dyDescent="0.25">
      <c r="A6" s="38">
        <f t="shared" si="0"/>
        <v>5</v>
      </c>
      <c r="B6" s="11" t="s">
        <v>328</v>
      </c>
      <c r="C6" s="11" t="s">
        <v>165</v>
      </c>
      <c r="D6" s="11" t="s">
        <v>301</v>
      </c>
      <c r="E6" s="11" t="s">
        <v>301</v>
      </c>
      <c r="F6" s="11" t="s">
        <v>335</v>
      </c>
      <c r="G6" s="19">
        <v>3</v>
      </c>
      <c r="H6" s="20" t="s">
        <v>167</v>
      </c>
      <c r="I6" s="17">
        <v>200000</v>
      </c>
      <c r="J6" s="16">
        <v>83042796</v>
      </c>
      <c r="K6" s="11" t="s">
        <v>520</v>
      </c>
      <c r="L6" s="11" t="s">
        <v>302</v>
      </c>
      <c r="N6" s="13"/>
    </row>
    <row r="7" spans="1:14" ht="15.95" customHeight="1" x14ac:dyDescent="0.25">
      <c r="A7" s="38">
        <f t="shared" si="0"/>
        <v>6</v>
      </c>
      <c r="B7" s="11" t="s">
        <v>328</v>
      </c>
      <c r="C7" s="11" t="s">
        <v>298</v>
      </c>
      <c r="D7" s="11" t="s">
        <v>298</v>
      </c>
      <c r="E7" s="11" t="s">
        <v>298</v>
      </c>
      <c r="G7" s="19">
        <v>3</v>
      </c>
      <c r="H7" s="20" t="s">
        <v>167</v>
      </c>
      <c r="I7" s="17">
        <v>235000</v>
      </c>
      <c r="J7" s="16">
        <v>86124595</v>
      </c>
      <c r="K7" s="11" t="s">
        <v>303</v>
      </c>
      <c r="L7" s="11" t="s">
        <v>254</v>
      </c>
    </row>
    <row r="8" spans="1:14" ht="15.95" customHeight="1" x14ac:dyDescent="0.25">
      <c r="A8" s="38">
        <f t="shared" si="0"/>
        <v>7</v>
      </c>
      <c r="B8" s="11" t="s">
        <v>328</v>
      </c>
      <c r="C8" s="11" t="s">
        <v>305</v>
      </c>
      <c r="D8" s="31" t="s">
        <v>304</v>
      </c>
      <c r="E8" s="31" t="s">
        <v>304</v>
      </c>
      <c r="F8" s="31" t="s">
        <v>305</v>
      </c>
      <c r="G8" s="32">
        <v>2</v>
      </c>
      <c r="H8" s="33" t="s">
        <v>167</v>
      </c>
      <c r="I8" s="34">
        <v>200000</v>
      </c>
      <c r="J8" s="16">
        <v>22698540</v>
      </c>
      <c r="K8" s="11" t="s">
        <v>306</v>
      </c>
      <c r="L8" s="11" t="s">
        <v>285</v>
      </c>
    </row>
    <row r="9" spans="1:14" ht="15.95" customHeight="1" x14ac:dyDescent="0.25">
      <c r="A9" s="38">
        <f t="shared" si="0"/>
        <v>8</v>
      </c>
      <c r="B9" s="11" t="s">
        <v>328</v>
      </c>
      <c r="C9" s="11" t="s">
        <v>339</v>
      </c>
      <c r="D9" s="27" t="s">
        <v>481</v>
      </c>
      <c r="E9" s="27" t="s">
        <v>339</v>
      </c>
      <c r="F9" s="27" t="s">
        <v>336</v>
      </c>
      <c r="G9" s="28">
        <v>3</v>
      </c>
      <c r="H9" s="29" t="s">
        <v>167</v>
      </c>
      <c r="I9" s="30">
        <v>280000</v>
      </c>
      <c r="J9" s="16">
        <v>87244803</v>
      </c>
      <c r="K9" s="11" t="s">
        <v>307</v>
      </c>
      <c r="L9" s="11" t="s">
        <v>308</v>
      </c>
    </row>
    <row r="10" spans="1:14" ht="15.95" customHeight="1" x14ac:dyDescent="0.25">
      <c r="A10" s="38">
        <f t="shared" si="0"/>
        <v>9</v>
      </c>
      <c r="B10" s="11" t="s">
        <v>328</v>
      </c>
      <c r="C10" s="11" t="s">
        <v>333</v>
      </c>
      <c r="D10" s="27" t="s">
        <v>309</v>
      </c>
      <c r="E10" s="27" t="s">
        <v>309</v>
      </c>
      <c r="F10" s="27" t="s">
        <v>333</v>
      </c>
      <c r="G10" s="28">
        <v>3</v>
      </c>
      <c r="H10" s="29" t="s">
        <v>167</v>
      </c>
      <c r="I10" s="30">
        <v>280000</v>
      </c>
      <c r="J10" s="16">
        <v>83850103</v>
      </c>
      <c r="K10" s="11" t="s">
        <v>310</v>
      </c>
      <c r="L10" s="11" t="s">
        <v>254</v>
      </c>
    </row>
    <row r="11" spans="1:14" ht="15.95" customHeight="1" x14ac:dyDescent="0.25">
      <c r="A11" s="38">
        <f t="shared" si="0"/>
        <v>10</v>
      </c>
      <c r="B11" s="11" t="s">
        <v>328</v>
      </c>
      <c r="C11" s="11" t="s">
        <v>340</v>
      </c>
      <c r="D11" s="31" t="s">
        <v>340</v>
      </c>
      <c r="E11" s="31" t="s">
        <v>340</v>
      </c>
      <c r="F11" s="31" t="s">
        <v>311</v>
      </c>
      <c r="G11" s="32">
        <v>3</v>
      </c>
      <c r="H11" s="33" t="s">
        <v>167</v>
      </c>
      <c r="I11" s="34">
        <v>125000</v>
      </c>
      <c r="J11" s="16">
        <v>85895805</v>
      </c>
      <c r="K11" s="11" t="s">
        <v>312</v>
      </c>
      <c r="L11" s="11" t="s">
        <v>254</v>
      </c>
      <c r="N11" s="13"/>
    </row>
    <row r="12" spans="1:14" ht="15.95" customHeight="1" x14ac:dyDescent="0.25">
      <c r="G12" s="19"/>
      <c r="H12" s="20"/>
      <c r="I12" s="17"/>
      <c r="J12" s="16"/>
      <c r="N12" s="13"/>
    </row>
    <row r="13" spans="1:14" ht="15.95" customHeight="1" x14ac:dyDescent="0.25">
      <c r="A13" s="38">
        <v>1</v>
      </c>
      <c r="B13" s="11" t="s">
        <v>208</v>
      </c>
      <c r="C13" s="11" t="s">
        <v>208</v>
      </c>
      <c r="D13" s="11" t="s">
        <v>426</v>
      </c>
      <c r="E13" s="11" t="s">
        <v>313</v>
      </c>
      <c r="F13" s="11" t="s">
        <v>429</v>
      </c>
      <c r="G13" s="19">
        <v>3</v>
      </c>
      <c r="H13" s="20" t="s">
        <v>330</v>
      </c>
      <c r="I13" s="17">
        <v>265000</v>
      </c>
      <c r="J13" s="16">
        <v>25374763</v>
      </c>
      <c r="K13" s="11" t="s">
        <v>521</v>
      </c>
      <c r="L13" s="11" t="s">
        <v>254</v>
      </c>
    </row>
    <row r="14" spans="1:14" ht="15.95" customHeight="1" x14ac:dyDescent="0.25">
      <c r="A14" s="38">
        <f>+A13+1</f>
        <v>2</v>
      </c>
      <c r="B14" s="11" t="s">
        <v>208</v>
      </c>
      <c r="C14" s="11" t="s">
        <v>208</v>
      </c>
      <c r="D14" s="11" t="s">
        <v>208</v>
      </c>
      <c r="E14" s="11" t="s">
        <v>427</v>
      </c>
      <c r="F14" s="11" t="s">
        <v>430</v>
      </c>
      <c r="G14" s="19">
        <v>2</v>
      </c>
      <c r="H14" s="20" t="s">
        <v>330</v>
      </c>
      <c r="I14" s="17">
        <v>210000</v>
      </c>
      <c r="J14" s="16">
        <v>89900358</v>
      </c>
      <c r="K14" s="11" t="s">
        <v>314</v>
      </c>
      <c r="L14" s="11" t="s">
        <v>254</v>
      </c>
    </row>
    <row r="15" spans="1:14" ht="15.95" customHeight="1" x14ac:dyDescent="0.25">
      <c r="A15" s="38">
        <f t="shared" ref="A15:A26" si="1">+A14+1</f>
        <v>3</v>
      </c>
      <c r="B15" s="11" t="s">
        <v>208</v>
      </c>
      <c r="C15" s="11" t="s">
        <v>213</v>
      </c>
      <c r="D15" s="11" t="s">
        <v>209</v>
      </c>
      <c r="E15" s="21" t="s">
        <v>210</v>
      </c>
      <c r="F15" s="21" t="s">
        <v>210</v>
      </c>
      <c r="G15" s="19">
        <v>3</v>
      </c>
      <c r="H15" s="20" t="s">
        <v>167</v>
      </c>
      <c r="I15" s="17">
        <v>170000</v>
      </c>
      <c r="J15" s="16" t="s">
        <v>211</v>
      </c>
      <c r="K15" s="11" t="s">
        <v>212</v>
      </c>
    </row>
    <row r="16" spans="1:14" ht="15.95" customHeight="1" x14ac:dyDescent="0.25">
      <c r="A16" s="38">
        <f t="shared" si="1"/>
        <v>4</v>
      </c>
      <c r="B16" s="11" t="s">
        <v>208</v>
      </c>
      <c r="C16" s="11" t="s">
        <v>431</v>
      </c>
      <c r="D16" s="31" t="s">
        <v>44</v>
      </c>
      <c r="E16" s="31" t="s">
        <v>432</v>
      </c>
      <c r="F16" s="31" t="s">
        <v>433</v>
      </c>
      <c r="G16" s="32">
        <v>3</v>
      </c>
      <c r="H16" s="33" t="s">
        <v>167</v>
      </c>
      <c r="I16" s="34">
        <v>150000</v>
      </c>
      <c r="J16" s="16" t="s">
        <v>214</v>
      </c>
      <c r="K16" s="11" t="s">
        <v>215</v>
      </c>
    </row>
    <row r="17" spans="1:12" ht="15.95" customHeight="1" x14ac:dyDescent="0.25">
      <c r="A17" s="38">
        <f t="shared" si="1"/>
        <v>5</v>
      </c>
      <c r="B17" s="11" t="s">
        <v>208</v>
      </c>
      <c r="C17" s="11" t="s">
        <v>165</v>
      </c>
      <c r="D17" s="11" t="s">
        <v>221</v>
      </c>
      <c r="E17" s="11" t="s">
        <v>434</v>
      </c>
      <c r="F17" s="11" t="s">
        <v>435</v>
      </c>
      <c r="G17" s="19">
        <v>3</v>
      </c>
      <c r="H17" s="20" t="s">
        <v>167</v>
      </c>
      <c r="I17" s="17">
        <v>230000</v>
      </c>
      <c r="J17" s="16" t="s">
        <v>216</v>
      </c>
      <c r="K17" s="11" t="s">
        <v>522</v>
      </c>
      <c r="L17" s="22" t="s">
        <v>186</v>
      </c>
    </row>
    <row r="18" spans="1:12" ht="15.95" customHeight="1" x14ac:dyDescent="0.25">
      <c r="A18" s="38">
        <f t="shared" si="1"/>
        <v>6</v>
      </c>
      <c r="B18" s="11" t="s">
        <v>208</v>
      </c>
      <c r="C18" s="11" t="s">
        <v>213</v>
      </c>
      <c r="D18" s="31" t="s">
        <v>225</v>
      </c>
      <c r="E18" s="31" t="s">
        <v>226</v>
      </c>
      <c r="F18" s="31" t="s">
        <v>436</v>
      </c>
      <c r="G18" s="32">
        <v>2</v>
      </c>
      <c r="H18" s="33" t="s">
        <v>167</v>
      </c>
      <c r="I18" s="34">
        <v>160000</v>
      </c>
      <c r="J18" s="16" t="s">
        <v>228</v>
      </c>
      <c r="K18" s="11" t="s">
        <v>227</v>
      </c>
    </row>
    <row r="19" spans="1:12" ht="15.95" customHeight="1" x14ac:dyDescent="0.25">
      <c r="A19" s="38">
        <f t="shared" si="1"/>
        <v>7</v>
      </c>
      <c r="B19" s="11" t="s">
        <v>208</v>
      </c>
      <c r="C19" s="11" t="s">
        <v>213</v>
      </c>
      <c r="D19" s="11" t="s">
        <v>316</v>
      </c>
      <c r="E19" s="11" t="s">
        <v>315</v>
      </c>
      <c r="F19" s="11" t="s">
        <v>437</v>
      </c>
      <c r="G19" s="19">
        <v>3</v>
      </c>
      <c r="H19" s="20" t="s">
        <v>167</v>
      </c>
      <c r="I19" s="17">
        <v>180000</v>
      </c>
      <c r="J19" s="16">
        <v>60883843</v>
      </c>
      <c r="K19" s="11" t="s">
        <v>317</v>
      </c>
      <c r="L19" s="11" t="s">
        <v>254</v>
      </c>
    </row>
    <row r="20" spans="1:12" ht="15.95" customHeight="1" x14ac:dyDescent="0.25">
      <c r="A20" s="38">
        <f t="shared" si="1"/>
        <v>8</v>
      </c>
      <c r="B20" s="11" t="s">
        <v>208</v>
      </c>
      <c r="C20" s="11" t="s">
        <v>431</v>
      </c>
      <c r="D20" s="11" t="s">
        <v>318</v>
      </c>
      <c r="E20" s="11" t="s">
        <v>438</v>
      </c>
      <c r="F20" s="11" t="s">
        <v>438</v>
      </c>
      <c r="G20" s="19">
        <v>3</v>
      </c>
      <c r="H20" s="20" t="s">
        <v>167</v>
      </c>
      <c r="I20" s="17">
        <v>260000</v>
      </c>
      <c r="J20" s="16">
        <v>88951600</v>
      </c>
      <c r="K20" s="11" t="s">
        <v>523</v>
      </c>
      <c r="L20" s="11" t="s">
        <v>254</v>
      </c>
    </row>
    <row r="21" spans="1:12" ht="15.95" customHeight="1" x14ac:dyDescent="0.25">
      <c r="A21" s="38">
        <f t="shared" si="1"/>
        <v>9</v>
      </c>
      <c r="B21" s="11" t="s">
        <v>208</v>
      </c>
      <c r="C21" s="11" t="s">
        <v>439</v>
      </c>
      <c r="D21" s="11" t="s">
        <v>440</v>
      </c>
      <c r="E21" s="11" t="s">
        <v>441</v>
      </c>
      <c r="F21" s="11" t="s">
        <v>442</v>
      </c>
      <c r="G21" s="19">
        <v>3</v>
      </c>
      <c r="H21" s="20" t="s">
        <v>167</v>
      </c>
      <c r="I21" s="17">
        <v>230000</v>
      </c>
      <c r="J21" s="16">
        <v>85430284</v>
      </c>
      <c r="K21" s="11" t="s">
        <v>319</v>
      </c>
      <c r="L21" s="11" t="s">
        <v>254</v>
      </c>
    </row>
    <row r="22" spans="1:12" ht="15.95" customHeight="1" x14ac:dyDescent="0.25">
      <c r="A22" s="38">
        <f t="shared" si="1"/>
        <v>10</v>
      </c>
      <c r="B22" s="11" t="s">
        <v>208</v>
      </c>
      <c r="C22" s="11" t="s">
        <v>431</v>
      </c>
      <c r="D22" s="27" t="s">
        <v>320</v>
      </c>
      <c r="E22" s="27" t="s">
        <v>320</v>
      </c>
      <c r="F22" s="27" t="s">
        <v>320</v>
      </c>
      <c r="G22" s="28">
        <v>2</v>
      </c>
      <c r="H22" s="29" t="s">
        <v>167</v>
      </c>
      <c r="I22" s="30">
        <v>250000</v>
      </c>
      <c r="J22" s="16">
        <v>84435333</v>
      </c>
      <c r="K22" s="11" t="s">
        <v>321</v>
      </c>
      <c r="L22" s="11" t="s">
        <v>254</v>
      </c>
    </row>
    <row r="23" spans="1:12" ht="15.95" customHeight="1" x14ac:dyDescent="0.25">
      <c r="A23" s="38">
        <f t="shared" si="1"/>
        <v>11</v>
      </c>
      <c r="B23" s="11" t="s">
        <v>208</v>
      </c>
      <c r="C23" s="11" t="s">
        <v>431</v>
      </c>
      <c r="D23" s="11" t="s">
        <v>318</v>
      </c>
      <c r="E23" s="11" t="s">
        <v>318</v>
      </c>
      <c r="F23" s="11" t="s">
        <v>322</v>
      </c>
      <c r="G23" s="19">
        <v>2</v>
      </c>
      <c r="H23" s="20" t="s">
        <v>167</v>
      </c>
      <c r="I23" s="17">
        <v>210000</v>
      </c>
      <c r="J23" s="16">
        <v>88290956</v>
      </c>
      <c r="K23" s="11" t="s">
        <v>323</v>
      </c>
      <c r="L23" s="11" t="s">
        <v>285</v>
      </c>
    </row>
    <row r="24" spans="1:12" ht="15.95" customHeight="1" x14ac:dyDescent="0.25">
      <c r="A24" s="38">
        <f t="shared" si="1"/>
        <v>12</v>
      </c>
      <c r="B24" s="11" t="s">
        <v>208</v>
      </c>
      <c r="C24" s="11" t="s">
        <v>334</v>
      </c>
      <c r="D24" s="11" t="s">
        <v>225</v>
      </c>
      <c r="E24" s="11" t="s">
        <v>316</v>
      </c>
      <c r="F24" s="11" t="s">
        <v>443</v>
      </c>
      <c r="G24" s="19">
        <v>3</v>
      </c>
      <c r="H24" s="20" t="s">
        <v>167</v>
      </c>
      <c r="I24" s="17">
        <v>185000</v>
      </c>
      <c r="J24" s="16">
        <v>83911348</v>
      </c>
      <c r="K24" s="11" t="s">
        <v>324</v>
      </c>
      <c r="L24" s="11" t="s">
        <v>254</v>
      </c>
    </row>
    <row r="25" spans="1:12" ht="15.95" customHeight="1" x14ac:dyDescent="0.25">
      <c r="A25" s="38">
        <f t="shared" si="1"/>
        <v>13</v>
      </c>
      <c r="B25" s="11" t="s">
        <v>208</v>
      </c>
      <c r="C25" s="11" t="s">
        <v>431</v>
      </c>
      <c r="D25" s="11" t="s">
        <v>318</v>
      </c>
      <c r="E25" s="11" t="s">
        <v>318</v>
      </c>
      <c r="F25" s="11" t="s">
        <v>325</v>
      </c>
      <c r="G25" s="19">
        <v>3</v>
      </c>
      <c r="H25" s="20" t="s">
        <v>167</v>
      </c>
      <c r="I25" s="17">
        <v>230000</v>
      </c>
      <c r="J25" s="16">
        <v>87235954</v>
      </c>
      <c r="K25" s="11" t="s">
        <v>326</v>
      </c>
      <c r="L25" s="11" t="s">
        <v>285</v>
      </c>
    </row>
    <row r="26" spans="1:12" ht="15.95" customHeight="1" x14ac:dyDescent="0.25">
      <c r="A26" s="38">
        <f t="shared" si="1"/>
        <v>14</v>
      </c>
      <c r="B26" s="11" t="s">
        <v>208</v>
      </c>
      <c r="C26" s="11" t="s">
        <v>334</v>
      </c>
      <c r="D26" s="27" t="s">
        <v>225</v>
      </c>
      <c r="E26" s="27" t="s">
        <v>444</v>
      </c>
      <c r="F26" s="27" t="s">
        <v>445</v>
      </c>
      <c r="G26" s="28">
        <v>3</v>
      </c>
      <c r="H26" s="29" t="s">
        <v>167</v>
      </c>
      <c r="I26" s="30">
        <v>275000</v>
      </c>
      <c r="J26" s="16">
        <v>62699422</v>
      </c>
      <c r="K26" s="11" t="s">
        <v>327</v>
      </c>
    </row>
    <row r="27" spans="1:12" ht="15.95" customHeight="1" x14ac:dyDescent="0.25">
      <c r="G27" s="19"/>
      <c r="H27" s="20"/>
      <c r="I27" s="17"/>
      <c r="J27" s="16"/>
    </row>
    <row r="28" spans="1:12" ht="15.95" customHeight="1" x14ac:dyDescent="0.25">
      <c r="A28" s="38">
        <v>1</v>
      </c>
      <c r="B28" s="11" t="s">
        <v>27</v>
      </c>
      <c r="C28" s="23" t="s">
        <v>42</v>
      </c>
      <c r="D28" s="24" t="s">
        <v>160</v>
      </c>
      <c r="E28" s="24" t="s">
        <v>160</v>
      </c>
      <c r="F28" s="25" t="s">
        <v>451</v>
      </c>
      <c r="G28" s="19">
        <v>2</v>
      </c>
      <c r="H28" s="20" t="s">
        <v>330</v>
      </c>
      <c r="I28" s="17">
        <v>150000</v>
      </c>
      <c r="J28" s="16" t="s">
        <v>161</v>
      </c>
      <c r="K28" s="11" t="s">
        <v>162</v>
      </c>
      <c r="L28" s="22" t="s">
        <v>428</v>
      </c>
    </row>
    <row r="29" spans="1:12" ht="15.95" customHeight="1" x14ac:dyDescent="0.25">
      <c r="A29" s="38">
        <f>+A28+1</f>
        <v>2</v>
      </c>
      <c r="B29" s="11" t="s">
        <v>27</v>
      </c>
      <c r="C29" s="11" t="s">
        <v>163</v>
      </c>
      <c r="D29" s="21" t="s">
        <v>44</v>
      </c>
      <c r="E29" s="21" t="s">
        <v>44</v>
      </c>
      <c r="F29" s="21" t="s">
        <v>452</v>
      </c>
      <c r="G29" s="19">
        <v>2</v>
      </c>
      <c r="H29" s="20" t="s">
        <v>330</v>
      </c>
      <c r="I29" s="17">
        <v>250000</v>
      </c>
      <c r="J29" s="16">
        <v>83955014</v>
      </c>
      <c r="K29" s="11" t="s">
        <v>170</v>
      </c>
      <c r="L29" s="22" t="s">
        <v>164</v>
      </c>
    </row>
    <row r="30" spans="1:12" ht="15.95" customHeight="1" x14ac:dyDescent="0.25">
      <c r="A30" s="38">
        <f t="shared" ref="A30:A60" si="2">+A29+1</f>
        <v>3</v>
      </c>
      <c r="B30" s="11" t="s">
        <v>27</v>
      </c>
      <c r="C30" s="11" t="s">
        <v>27</v>
      </c>
      <c r="D30" s="11" t="s">
        <v>165</v>
      </c>
      <c r="E30" s="21" t="s">
        <v>248</v>
      </c>
      <c r="F30" s="21" t="s">
        <v>453</v>
      </c>
      <c r="G30" s="19">
        <v>2</v>
      </c>
      <c r="H30" s="20" t="s">
        <v>330</v>
      </c>
      <c r="I30" s="17">
        <v>175000</v>
      </c>
      <c r="J30" s="16" t="s">
        <v>249</v>
      </c>
      <c r="K30" s="11" t="s">
        <v>251</v>
      </c>
      <c r="L30" s="22" t="s">
        <v>250</v>
      </c>
    </row>
    <row r="31" spans="1:12" ht="15.95" customHeight="1" x14ac:dyDescent="0.25">
      <c r="A31" s="38">
        <f t="shared" si="2"/>
        <v>4</v>
      </c>
      <c r="B31" s="11" t="s">
        <v>27</v>
      </c>
      <c r="C31" s="11" t="s">
        <v>175</v>
      </c>
      <c r="D31" s="21" t="s">
        <v>176</v>
      </c>
      <c r="E31" s="21" t="s">
        <v>176</v>
      </c>
      <c r="F31" s="21" t="s">
        <v>454</v>
      </c>
      <c r="G31" s="19">
        <v>2</v>
      </c>
      <c r="H31" s="20" t="s">
        <v>330</v>
      </c>
      <c r="I31" s="17">
        <v>170000</v>
      </c>
      <c r="J31" s="16" t="s">
        <v>177</v>
      </c>
      <c r="K31" s="11" t="s">
        <v>247</v>
      </c>
    </row>
    <row r="32" spans="1:12" ht="15.95" customHeight="1" x14ac:dyDescent="0.25">
      <c r="A32" s="38">
        <f t="shared" si="2"/>
        <v>5</v>
      </c>
      <c r="B32" s="11" t="s">
        <v>27</v>
      </c>
      <c r="C32" s="11" t="s">
        <v>27</v>
      </c>
      <c r="D32" s="11" t="s">
        <v>47</v>
      </c>
      <c r="E32" s="21" t="s">
        <v>51</v>
      </c>
      <c r="F32" s="21" t="s">
        <v>455</v>
      </c>
      <c r="G32" s="19">
        <v>2</v>
      </c>
      <c r="H32" s="20" t="s">
        <v>330</v>
      </c>
      <c r="I32" s="17">
        <v>230000</v>
      </c>
      <c r="J32" s="16" t="s">
        <v>181</v>
      </c>
      <c r="K32" s="11" t="s">
        <v>178</v>
      </c>
      <c r="L32" s="11" t="s">
        <v>179</v>
      </c>
    </row>
    <row r="33" spans="1:12" ht="15.95" customHeight="1" x14ac:dyDescent="0.25">
      <c r="A33" s="38">
        <f t="shared" si="2"/>
        <v>6</v>
      </c>
      <c r="B33" s="11" t="s">
        <v>27</v>
      </c>
      <c r="C33" s="11" t="s">
        <v>163</v>
      </c>
      <c r="D33" s="21" t="s">
        <v>44</v>
      </c>
      <c r="E33" s="21" t="s">
        <v>180</v>
      </c>
      <c r="F33" s="21" t="s">
        <v>456</v>
      </c>
      <c r="G33" s="19">
        <v>2</v>
      </c>
      <c r="H33" s="20" t="s">
        <v>330</v>
      </c>
      <c r="I33" s="17">
        <v>270000</v>
      </c>
      <c r="J33" s="16" t="s">
        <v>182</v>
      </c>
      <c r="K33" s="11" t="s">
        <v>184</v>
      </c>
      <c r="L33" s="11" t="s">
        <v>183</v>
      </c>
    </row>
    <row r="34" spans="1:12" ht="15.95" customHeight="1" x14ac:dyDescent="0.25">
      <c r="A34" s="38">
        <f t="shared" si="2"/>
        <v>7</v>
      </c>
      <c r="B34" s="11" t="s">
        <v>27</v>
      </c>
      <c r="C34" s="11" t="s">
        <v>45</v>
      </c>
      <c r="D34" s="11" t="s">
        <v>189</v>
      </c>
      <c r="E34" s="21" t="s">
        <v>188</v>
      </c>
      <c r="F34" s="21" t="s">
        <v>457</v>
      </c>
      <c r="G34" s="19">
        <v>2</v>
      </c>
      <c r="H34" s="20" t="s">
        <v>330</v>
      </c>
      <c r="I34" s="17">
        <v>200000</v>
      </c>
      <c r="J34" s="16" t="s">
        <v>190</v>
      </c>
      <c r="K34" s="11" t="s">
        <v>191</v>
      </c>
    </row>
    <row r="35" spans="1:12" ht="15.95" customHeight="1" x14ac:dyDescent="0.25">
      <c r="A35" s="38">
        <f t="shared" si="2"/>
        <v>8</v>
      </c>
      <c r="B35" s="11" t="s">
        <v>27</v>
      </c>
      <c r="C35" s="11" t="s">
        <v>42</v>
      </c>
      <c r="D35" s="11" t="s">
        <v>49</v>
      </c>
      <c r="E35" s="21" t="s">
        <v>52</v>
      </c>
      <c r="F35" s="21" t="s">
        <v>458</v>
      </c>
      <c r="G35" s="19">
        <v>2</v>
      </c>
      <c r="H35" s="20" t="s">
        <v>330</v>
      </c>
      <c r="I35" s="17">
        <v>180000</v>
      </c>
      <c r="J35" s="16" t="s">
        <v>192</v>
      </c>
      <c r="K35" s="11" t="s">
        <v>194</v>
      </c>
      <c r="L35" s="11" t="s">
        <v>193</v>
      </c>
    </row>
    <row r="36" spans="1:12" ht="15.95" customHeight="1" x14ac:dyDescent="0.25">
      <c r="A36" s="38">
        <f t="shared" si="2"/>
        <v>9</v>
      </c>
      <c r="B36" s="11" t="s">
        <v>27</v>
      </c>
      <c r="C36" s="11" t="s">
        <v>165</v>
      </c>
      <c r="D36" s="11" t="s">
        <v>450</v>
      </c>
      <c r="E36" s="21" t="s">
        <v>196</v>
      </c>
      <c r="F36" s="21" t="s">
        <v>459</v>
      </c>
      <c r="G36" s="19">
        <v>2</v>
      </c>
      <c r="H36" s="20" t="s">
        <v>330</v>
      </c>
      <c r="I36" s="17">
        <v>180000</v>
      </c>
      <c r="J36" s="16" t="s">
        <v>197</v>
      </c>
      <c r="K36" s="11" t="s">
        <v>199</v>
      </c>
      <c r="L36" s="22" t="s">
        <v>198</v>
      </c>
    </row>
    <row r="37" spans="1:12" ht="15.95" customHeight="1" x14ac:dyDescent="0.25">
      <c r="A37" s="38">
        <f t="shared" si="2"/>
        <v>10</v>
      </c>
      <c r="B37" s="11" t="s">
        <v>27</v>
      </c>
      <c r="C37" s="11" t="s">
        <v>165</v>
      </c>
      <c r="D37" s="11" t="s">
        <v>46</v>
      </c>
      <c r="E37" s="21" t="s">
        <v>450</v>
      </c>
      <c r="F37" s="21" t="s">
        <v>460</v>
      </c>
      <c r="G37" s="19">
        <v>2</v>
      </c>
      <c r="H37" s="20" t="s">
        <v>330</v>
      </c>
      <c r="I37" s="17">
        <v>200000</v>
      </c>
      <c r="J37" s="16" t="s">
        <v>223</v>
      </c>
      <c r="K37" s="11" t="s">
        <v>230</v>
      </c>
      <c r="L37" s="11" t="s">
        <v>222</v>
      </c>
    </row>
    <row r="38" spans="1:12" ht="15.95" customHeight="1" x14ac:dyDescent="0.25">
      <c r="A38" s="38">
        <f t="shared" si="2"/>
        <v>11</v>
      </c>
      <c r="B38" s="11" t="s">
        <v>27</v>
      </c>
      <c r="C38" s="11" t="s">
        <v>165</v>
      </c>
      <c r="D38" s="11" t="s">
        <v>48</v>
      </c>
      <c r="E38" s="21" t="s">
        <v>180</v>
      </c>
      <c r="F38" s="21" t="s">
        <v>461</v>
      </c>
      <c r="G38" s="19">
        <v>2</v>
      </c>
      <c r="H38" s="20" t="s">
        <v>330</v>
      </c>
      <c r="I38" s="17">
        <v>180000</v>
      </c>
      <c r="J38" s="16" t="s">
        <v>224</v>
      </c>
      <c r="K38" s="11" t="s">
        <v>229</v>
      </c>
    </row>
    <row r="39" spans="1:12" ht="15.95" customHeight="1" x14ac:dyDescent="0.25">
      <c r="A39" s="38">
        <f t="shared" si="2"/>
        <v>12</v>
      </c>
      <c r="B39" s="11" t="s">
        <v>27</v>
      </c>
      <c r="C39" s="11" t="s">
        <v>446</v>
      </c>
      <c r="D39" s="27" t="s">
        <v>478</v>
      </c>
      <c r="E39" s="27" t="s">
        <v>446</v>
      </c>
      <c r="F39" s="27" t="s">
        <v>255</v>
      </c>
      <c r="G39" s="28">
        <v>2</v>
      </c>
      <c r="H39" s="29" t="s">
        <v>330</v>
      </c>
      <c r="I39" s="30">
        <v>290000</v>
      </c>
      <c r="J39" s="16">
        <v>71176305</v>
      </c>
      <c r="K39" s="11" t="s">
        <v>256</v>
      </c>
      <c r="L39" s="11" t="s">
        <v>254</v>
      </c>
    </row>
    <row r="40" spans="1:12" ht="15.95" customHeight="1" x14ac:dyDescent="0.25">
      <c r="A40" s="38">
        <f t="shared" si="2"/>
        <v>13</v>
      </c>
      <c r="B40" s="11" t="s">
        <v>27</v>
      </c>
      <c r="C40" s="11" t="s">
        <v>27</v>
      </c>
      <c r="D40" s="11" t="s">
        <v>47</v>
      </c>
      <c r="E40" s="11" t="s">
        <v>447</v>
      </c>
      <c r="F40" s="11" t="s">
        <v>257</v>
      </c>
      <c r="G40" s="19">
        <v>2</v>
      </c>
      <c r="H40" s="20" t="s">
        <v>330</v>
      </c>
      <c r="I40" s="17">
        <v>150000</v>
      </c>
      <c r="J40" s="16">
        <v>83483896</v>
      </c>
      <c r="K40" s="11" t="s">
        <v>258</v>
      </c>
      <c r="L40" s="11" t="s">
        <v>259</v>
      </c>
    </row>
    <row r="41" spans="1:12" ht="15.95" customHeight="1" x14ac:dyDescent="0.25">
      <c r="A41" s="38">
        <f t="shared" si="2"/>
        <v>14</v>
      </c>
      <c r="B41" s="11" t="s">
        <v>27</v>
      </c>
      <c r="C41" s="11" t="s">
        <v>27</v>
      </c>
      <c r="D41" s="11" t="s">
        <v>46</v>
      </c>
      <c r="E41" s="11" t="s">
        <v>448</v>
      </c>
      <c r="F41" s="11" t="s">
        <v>263</v>
      </c>
      <c r="G41" s="19">
        <v>2</v>
      </c>
      <c r="H41" s="20" t="s">
        <v>330</v>
      </c>
      <c r="I41" s="17">
        <v>175000</v>
      </c>
      <c r="J41" s="16">
        <v>88725032</v>
      </c>
      <c r="K41" s="11" t="s">
        <v>264</v>
      </c>
      <c r="L41" s="11" t="s">
        <v>259</v>
      </c>
    </row>
    <row r="42" spans="1:12" ht="15.95" customHeight="1" x14ac:dyDescent="0.25">
      <c r="A42" s="38">
        <f t="shared" si="2"/>
        <v>15</v>
      </c>
      <c r="B42" s="11" t="s">
        <v>27</v>
      </c>
      <c r="C42" s="11" t="s">
        <v>27</v>
      </c>
      <c r="D42" s="11" t="s">
        <v>46</v>
      </c>
      <c r="E42" s="11" t="s">
        <v>265</v>
      </c>
      <c r="F42" s="11" t="s">
        <v>266</v>
      </c>
      <c r="G42" s="19">
        <v>2</v>
      </c>
      <c r="H42" s="20" t="s">
        <v>330</v>
      </c>
      <c r="I42" s="17">
        <v>160000</v>
      </c>
      <c r="J42" s="16">
        <v>85320940</v>
      </c>
      <c r="K42" s="11" t="s">
        <v>267</v>
      </c>
      <c r="L42" s="11" t="s">
        <v>268</v>
      </c>
    </row>
    <row r="43" spans="1:12" ht="15.95" customHeight="1" x14ac:dyDescent="0.25">
      <c r="A43" s="38">
        <f t="shared" si="2"/>
        <v>16</v>
      </c>
      <c r="B43" s="11" t="s">
        <v>27</v>
      </c>
      <c r="C43" s="11" t="s">
        <v>27</v>
      </c>
      <c r="D43" s="31" t="s">
        <v>479</v>
      </c>
      <c r="E43" s="31" t="s">
        <v>449</v>
      </c>
      <c r="F43" s="31" t="s">
        <v>269</v>
      </c>
      <c r="G43" s="32">
        <v>2</v>
      </c>
      <c r="H43" s="33" t="s">
        <v>330</v>
      </c>
      <c r="I43" s="34">
        <v>140000</v>
      </c>
      <c r="J43" s="16">
        <v>88758475</v>
      </c>
      <c r="K43" s="11" t="s">
        <v>270</v>
      </c>
      <c r="L43" s="11" t="s">
        <v>271</v>
      </c>
    </row>
    <row r="44" spans="1:12" ht="15.95" customHeight="1" x14ac:dyDescent="0.25">
      <c r="A44" s="38">
        <f t="shared" si="2"/>
        <v>17</v>
      </c>
      <c r="B44" s="11" t="s">
        <v>27</v>
      </c>
      <c r="C44" s="11" t="s">
        <v>163</v>
      </c>
      <c r="D44" s="11" t="s">
        <v>480</v>
      </c>
      <c r="E44" s="11" t="s">
        <v>272</v>
      </c>
      <c r="F44" s="11" t="s">
        <v>273</v>
      </c>
      <c r="G44" s="19">
        <v>2</v>
      </c>
      <c r="H44" s="20" t="s">
        <v>330</v>
      </c>
      <c r="I44" s="17">
        <v>225000</v>
      </c>
      <c r="J44" s="16">
        <v>83715829</v>
      </c>
      <c r="K44" s="11" t="s">
        <v>274</v>
      </c>
      <c r="L44" s="11" t="s">
        <v>275</v>
      </c>
    </row>
    <row r="45" spans="1:12" ht="15.95" customHeight="1" x14ac:dyDescent="0.25">
      <c r="A45" s="38">
        <f t="shared" si="2"/>
        <v>18</v>
      </c>
      <c r="B45" s="11" t="s">
        <v>27</v>
      </c>
      <c r="C45" s="11" t="s">
        <v>27</v>
      </c>
      <c r="D45" s="11" t="s">
        <v>46</v>
      </c>
      <c r="E45" s="11" t="s">
        <v>342</v>
      </c>
      <c r="F45" s="11" t="s">
        <v>276</v>
      </c>
      <c r="G45" s="19">
        <v>3</v>
      </c>
      <c r="H45" s="20" t="s">
        <v>330</v>
      </c>
      <c r="I45" s="17">
        <v>300000</v>
      </c>
      <c r="J45" s="16">
        <v>22221133</v>
      </c>
      <c r="K45" s="11" t="s">
        <v>277</v>
      </c>
      <c r="L45" s="11" t="s">
        <v>278</v>
      </c>
    </row>
    <row r="46" spans="1:12" ht="15.95" customHeight="1" x14ac:dyDescent="0.25">
      <c r="A46" s="38">
        <f t="shared" si="2"/>
        <v>19</v>
      </c>
      <c r="B46" s="11" t="s">
        <v>27</v>
      </c>
      <c r="C46" s="11" t="s">
        <v>27</v>
      </c>
      <c r="D46" s="11" t="s">
        <v>165</v>
      </c>
      <c r="E46" s="21" t="s">
        <v>166</v>
      </c>
      <c r="F46" s="21" t="s">
        <v>462</v>
      </c>
      <c r="G46" s="19">
        <v>2</v>
      </c>
      <c r="H46" s="20" t="s">
        <v>167</v>
      </c>
      <c r="I46" s="17">
        <v>180000</v>
      </c>
      <c r="J46" s="16" t="s">
        <v>168</v>
      </c>
      <c r="K46" s="11" t="s">
        <v>169</v>
      </c>
    </row>
    <row r="47" spans="1:12" ht="15.95" customHeight="1" x14ac:dyDescent="0.25">
      <c r="A47" s="38">
        <f t="shared" si="2"/>
        <v>20</v>
      </c>
      <c r="B47" s="11" t="s">
        <v>27</v>
      </c>
      <c r="C47" s="11" t="s">
        <v>42</v>
      </c>
      <c r="D47" s="21" t="s">
        <v>171</v>
      </c>
      <c r="E47" s="21" t="s">
        <v>171</v>
      </c>
      <c r="F47" s="21" t="s">
        <v>463</v>
      </c>
      <c r="G47" s="19">
        <v>2</v>
      </c>
      <c r="H47" s="20" t="s">
        <v>167</v>
      </c>
      <c r="I47" s="17">
        <v>160000</v>
      </c>
      <c r="J47" s="14" t="s">
        <v>173</v>
      </c>
      <c r="K47" s="11" t="s">
        <v>174</v>
      </c>
      <c r="L47" s="26" t="s">
        <v>172</v>
      </c>
    </row>
    <row r="48" spans="1:12" ht="15.95" customHeight="1" x14ac:dyDescent="0.25">
      <c r="A48" s="38">
        <f t="shared" si="2"/>
        <v>21</v>
      </c>
      <c r="B48" s="11" t="s">
        <v>27</v>
      </c>
      <c r="C48" s="11" t="s">
        <v>42</v>
      </c>
      <c r="D48" s="11" t="s">
        <v>171</v>
      </c>
      <c r="E48" s="11" t="s">
        <v>171</v>
      </c>
      <c r="F48" s="11" t="s">
        <v>464</v>
      </c>
      <c r="G48" s="19">
        <v>2</v>
      </c>
      <c r="H48" s="20" t="s">
        <v>167</v>
      </c>
      <c r="I48" s="17">
        <v>150000</v>
      </c>
      <c r="J48" s="16" t="s">
        <v>185</v>
      </c>
      <c r="K48" s="11" t="s">
        <v>187</v>
      </c>
      <c r="L48" s="22" t="s">
        <v>186</v>
      </c>
    </row>
    <row r="49" spans="1:12" ht="15.95" customHeight="1" x14ac:dyDescent="0.25">
      <c r="A49" s="38">
        <f t="shared" si="2"/>
        <v>22</v>
      </c>
      <c r="B49" s="11" t="s">
        <v>27</v>
      </c>
      <c r="C49" s="11" t="s">
        <v>42</v>
      </c>
      <c r="D49" s="11" t="s">
        <v>49</v>
      </c>
      <c r="E49" s="21" t="s">
        <v>245</v>
      </c>
      <c r="F49" s="21" t="s">
        <v>465</v>
      </c>
      <c r="G49" s="19">
        <v>2</v>
      </c>
      <c r="H49" s="20" t="s">
        <v>167</v>
      </c>
      <c r="I49" s="17">
        <v>170000</v>
      </c>
      <c r="J49" s="16" t="s">
        <v>242</v>
      </c>
      <c r="K49" s="11" t="s">
        <v>244</v>
      </c>
      <c r="L49" s="11" t="s">
        <v>243</v>
      </c>
    </row>
    <row r="50" spans="1:12" ht="15.95" customHeight="1" x14ac:dyDescent="0.25">
      <c r="A50" s="38">
        <f t="shared" si="2"/>
        <v>23</v>
      </c>
      <c r="B50" s="11" t="s">
        <v>27</v>
      </c>
      <c r="C50" s="11" t="s">
        <v>165</v>
      </c>
      <c r="D50" s="11" t="s">
        <v>195</v>
      </c>
      <c r="E50" s="21" t="s">
        <v>450</v>
      </c>
      <c r="F50" s="21" t="s">
        <v>466</v>
      </c>
      <c r="G50" s="19">
        <v>2</v>
      </c>
      <c r="H50" s="20" t="s">
        <v>167</v>
      </c>
      <c r="I50" s="17">
        <v>140000</v>
      </c>
      <c r="J50" s="16" t="s">
        <v>200</v>
      </c>
      <c r="K50" s="11" t="s">
        <v>202</v>
      </c>
      <c r="L50" s="11" t="s">
        <v>201</v>
      </c>
    </row>
    <row r="51" spans="1:12" ht="15.95" customHeight="1" x14ac:dyDescent="0.25">
      <c r="A51" s="38">
        <f t="shared" si="2"/>
        <v>24</v>
      </c>
      <c r="B51" s="11" t="s">
        <v>27</v>
      </c>
      <c r="C51" s="11" t="s">
        <v>43</v>
      </c>
      <c r="D51" s="31" t="s">
        <v>217</v>
      </c>
      <c r="E51" s="35" t="s">
        <v>218</v>
      </c>
      <c r="F51" s="35" t="s">
        <v>467</v>
      </c>
      <c r="G51" s="32">
        <v>2</v>
      </c>
      <c r="H51" s="33" t="s">
        <v>167</v>
      </c>
      <c r="I51" s="34">
        <v>120000</v>
      </c>
      <c r="J51" s="16" t="s">
        <v>219</v>
      </c>
      <c r="K51" s="11" t="s">
        <v>220</v>
      </c>
    </row>
    <row r="52" spans="1:12" ht="15.95" customHeight="1" x14ac:dyDescent="0.25">
      <c r="A52" s="38">
        <f t="shared" si="2"/>
        <v>25</v>
      </c>
      <c r="B52" s="11" t="s">
        <v>27</v>
      </c>
      <c r="C52" s="11" t="s">
        <v>204</v>
      </c>
      <c r="D52" s="21" t="s">
        <v>203</v>
      </c>
      <c r="E52" s="21" t="s">
        <v>203</v>
      </c>
      <c r="F52" s="21" t="s">
        <v>468</v>
      </c>
      <c r="G52" s="19">
        <v>2</v>
      </c>
      <c r="H52" s="20" t="s">
        <v>167</v>
      </c>
      <c r="I52" s="17">
        <v>145000</v>
      </c>
      <c r="J52" s="16" t="s">
        <v>205</v>
      </c>
      <c r="K52" s="11" t="s">
        <v>207</v>
      </c>
      <c r="L52" s="11" t="s">
        <v>206</v>
      </c>
    </row>
    <row r="53" spans="1:12" ht="15.95" customHeight="1" x14ac:dyDescent="0.25">
      <c r="A53" s="38">
        <f t="shared" si="2"/>
        <v>26</v>
      </c>
      <c r="B53" s="11" t="s">
        <v>27</v>
      </c>
      <c r="C53" s="11" t="s">
        <v>472</v>
      </c>
      <c r="D53" s="27" t="s">
        <v>473</v>
      </c>
      <c r="E53" s="27" t="s">
        <v>45</v>
      </c>
      <c r="F53" s="27" t="s">
        <v>252</v>
      </c>
      <c r="G53" s="28">
        <v>2</v>
      </c>
      <c r="H53" s="29" t="s">
        <v>167</v>
      </c>
      <c r="I53" s="30">
        <v>220000</v>
      </c>
      <c r="J53" s="16">
        <v>88756037</v>
      </c>
      <c r="K53" s="11" t="s">
        <v>253</v>
      </c>
      <c r="L53" s="11" t="s">
        <v>254</v>
      </c>
    </row>
    <row r="54" spans="1:12" ht="15.95" customHeight="1" x14ac:dyDescent="0.25">
      <c r="A54" s="38">
        <f t="shared" si="2"/>
        <v>27</v>
      </c>
      <c r="B54" s="11" t="s">
        <v>27</v>
      </c>
      <c r="C54" s="11" t="s">
        <v>44</v>
      </c>
      <c r="D54" s="11" t="s">
        <v>474</v>
      </c>
      <c r="E54" s="11" t="s">
        <v>44</v>
      </c>
      <c r="F54" s="11" t="s">
        <v>261</v>
      </c>
      <c r="G54" s="19">
        <v>2</v>
      </c>
      <c r="H54" s="20" t="s">
        <v>167</v>
      </c>
      <c r="I54" s="17">
        <v>175000</v>
      </c>
      <c r="J54" s="16">
        <v>83043910</v>
      </c>
      <c r="K54" s="11" t="s">
        <v>262</v>
      </c>
      <c r="L54" s="11" t="s">
        <v>260</v>
      </c>
    </row>
    <row r="55" spans="1:12" ht="15.95" customHeight="1" x14ac:dyDescent="0.25">
      <c r="A55" s="38">
        <f t="shared" si="2"/>
        <v>28</v>
      </c>
      <c r="B55" s="11" t="s">
        <v>27</v>
      </c>
      <c r="C55" s="11" t="s">
        <v>43</v>
      </c>
      <c r="D55" s="22" t="s">
        <v>475</v>
      </c>
      <c r="E55" s="11" t="s">
        <v>279</v>
      </c>
      <c r="F55" s="11" t="s">
        <v>280</v>
      </c>
      <c r="G55" s="19">
        <v>2</v>
      </c>
      <c r="H55" s="20" t="s">
        <v>167</v>
      </c>
      <c r="I55" s="17">
        <v>175000</v>
      </c>
      <c r="J55" s="16">
        <v>22303873</v>
      </c>
      <c r="K55" s="11" t="s">
        <v>281</v>
      </c>
      <c r="L55" s="11" t="s">
        <v>282</v>
      </c>
    </row>
    <row r="56" spans="1:12" ht="15.95" customHeight="1" x14ac:dyDescent="0.25">
      <c r="A56" s="38">
        <f t="shared" si="2"/>
        <v>29</v>
      </c>
      <c r="B56" s="11" t="s">
        <v>27</v>
      </c>
      <c r="C56" s="11" t="s">
        <v>234</v>
      </c>
      <c r="D56" s="31" t="s">
        <v>234</v>
      </c>
      <c r="E56" s="31" t="s">
        <v>234</v>
      </c>
      <c r="F56" s="31" t="s">
        <v>283</v>
      </c>
      <c r="G56" s="32">
        <v>3</v>
      </c>
      <c r="H56" s="33" t="s">
        <v>167</v>
      </c>
      <c r="I56" s="34">
        <v>165000</v>
      </c>
      <c r="J56" s="16">
        <v>88969453</v>
      </c>
      <c r="K56" s="11" t="s">
        <v>284</v>
      </c>
      <c r="L56" s="11" t="s">
        <v>285</v>
      </c>
    </row>
    <row r="57" spans="1:12" ht="15.95" customHeight="1" x14ac:dyDescent="0.25">
      <c r="A57" s="38">
        <f t="shared" si="2"/>
        <v>30</v>
      </c>
      <c r="B57" s="11" t="s">
        <v>27</v>
      </c>
      <c r="C57" s="11" t="s">
        <v>44</v>
      </c>
      <c r="D57" s="27" t="s">
        <v>240</v>
      </c>
      <c r="E57" s="27" t="s">
        <v>240</v>
      </c>
      <c r="F57" s="27" t="s">
        <v>286</v>
      </c>
      <c r="G57" s="28">
        <v>3</v>
      </c>
      <c r="H57" s="29" t="s">
        <v>167</v>
      </c>
      <c r="I57" s="30">
        <v>225000</v>
      </c>
      <c r="J57" s="16">
        <v>64601588</v>
      </c>
      <c r="K57" s="11" t="s">
        <v>287</v>
      </c>
      <c r="L57" s="11" t="s">
        <v>254</v>
      </c>
    </row>
    <row r="58" spans="1:12" ht="15.95" customHeight="1" x14ac:dyDescent="0.25">
      <c r="A58" s="38">
        <f t="shared" si="2"/>
        <v>31</v>
      </c>
      <c r="B58" s="11" t="s">
        <v>27</v>
      </c>
      <c r="C58" s="11" t="s">
        <v>476</v>
      </c>
      <c r="D58" s="11" t="s">
        <v>477</v>
      </c>
      <c r="E58" s="11" t="s">
        <v>288</v>
      </c>
      <c r="F58" s="11" t="s">
        <v>469</v>
      </c>
      <c r="G58" s="19">
        <v>3</v>
      </c>
      <c r="H58" s="20" t="s">
        <v>167</v>
      </c>
      <c r="I58" s="17">
        <v>170000</v>
      </c>
      <c r="J58" s="16">
        <v>83682535</v>
      </c>
      <c r="K58" s="11" t="s">
        <v>289</v>
      </c>
      <c r="L58" s="11" t="s">
        <v>254</v>
      </c>
    </row>
    <row r="59" spans="1:12" ht="15.95" customHeight="1" x14ac:dyDescent="0.25">
      <c r="A59" s="38">
        <f t="shared" si="2"/>
        <v>32</v>
      </c>
      <c r="B59" s="11" t="s">
        <v>27</v>
      </c>
      <c r="C59" s="11" t="s">
        <v>44</v>
      </c>
      <c r="D59" s="27" t="s">
        <v>240</v>
      </c>
      <c r="E59" s="27" t="s">
        <v>240</v>
      </c>
      <c r="F59" s="27" t="s">
        <v>470</v>
      </c>
      <c r="G59" s="28">
        <v>3</v>
      </c>
      <c r="H59" s="29" t="s">
        <v>167</v>
      </c>
      <c r="I59" s="30">
        <v>225000</v>
      </c>
      <c r="J59" s="16">
        <v>86871701</v>
      </c>
      <c r="K59" s="11" t="s">
        <v>290</v>
      </c>
      <c r="L59" s="11" t="s">
        <v>254</v>
      </c>
    </row>
    <row r="60" spans="1:12" ht="15.95" customHeight="1" x14ac:dyDescent="0.25">
      <c r="A60" s="38">
        <f t="shared" si="2"/>
        <v>33</v>
      </c>
      <c r="B60" s="11" t="s">
        <v>27</v>
      </c>
      <c r="C60" s="11" t="s">
        <v>44</v>
      </c>
      <c r="D60" s="11" t="s">
        <v>240</v>
      </c>
      <c r="E60" s="11" t="s">
        <v>240</v>
      </c>
      <c r="F60" s="11" t="s">
        <v>471</v>
      </c>
      <c r="G60" s="19">
        <v>3</v>
      </c>
      <c r="H60" s="20" t="s">
        <v>167</v>
      </c>
      <c r="I60" s="17">
        <v>210000</v>
      </c>
      <c r="J60" s="16">
        <v>87165795</v>
      </c>
      <c r="K60" s="11" t="s">
        <v>291</v>
      </c>
      <c r="L60" s="11" t="s">
        <v>254</v>
      </c>
    </row>
    <row r="62" spans="1:12" x14ac:dyDescent="0.25">
      <c r="B62" s="3" t="s">
        <v>7</v>
      </c>
      <c r="C62" s="2"/>
      <c r="D62" s="2"/>
      <c r="E62" s="2"/>
    </row>
    <row r="63" spans="1:12" x14ac:dyDescent="0.25">
      <c r="B63" s="36" t="s">
        <v>3</v>
      </c>
      <c r="C63" s="36"/>
      <c r="D63" s="36"/>
      <c r="E63" s="2"/>
    </row>
    <row r="64" spans="1:12" x14ac:dyDescent="0.25">
      <c r="B64" s="37" t="s">
        <v>4</v>
      </c>
      <c r="C64" s="37"/>
      <c r="D64" s="37"/>
      <c r="E64" s="2"/>
    </row>
    <row r="65" spans="2:5" x14ac:dyDescent="0.25">
      <c r="B65" s="2" t="s">
        <v>357</v>
      </c>
      <c r="C65" s="2"/>
      <c r="D65" s="2"/>
      <c r="E65" s="2"/>
    </row>
    <row r="66" spans="2:5" x14ac:dyDescent="0.25">
      <c r="B66" s="2"/>
      <c r="C66" s="2"/>
      <c r="D66" s="2"/>
      <c r="E66" s="2"/>
    </row>
    <row r="67" spans="2:5" x14ac:dyDescent="0.25">
      <c r="B67" s="3" t="s">
        <v>1</v>
      </c>
      <c r="C67" s="2"/>
      <c r="D67" s="2"/>
      <c r="E67" s="2"/>
    </row>
    <row r="68" spans="2:5" x14ac:dyDescent="0.25">
      <c r="B68" s="2" t="s">
        <v>517</v>
      </c>
      <c r="C68" s="2"/>
      <c r="D68" s="2"/>
      <c r="E68" s="2"/>
    </row>
    <row r="69" spans="2:5" x14ac:dyDescent="0.25">
      <c r="B69" s="2" t="s">
        <v>349</v>
      </c>
      <c r="C69" s="2"/>
      <c r="D69" s="2"/>
      <c r="E69" s="2"/>
    </row>
    <row r="70" spans="2:5" x14ac:dyDescent="0.25">
      <c r="B70" s="2" t="s">
        <v>343</v>
      </c>
      <c r="C70" s="2"/>
      <c r="D70" s="2"/>
      <c r="E70" s="2"/>
    </row>
    <row r="71" spans="2:5" x14ac:dyDescent="0.25">
      <c r="B71" s="2" t="s">
        <v>5</v>
      </c>
      <c r="C71" s="2"/>
      <c r="D71" s="2"/>
      <c r="E71" s="2"/>
    </row>
    <row r="72" spans="2:5" x14ac:dyDescent="0.25">
      <c r="B72" s="2"/>
      <c r="C72" s="2"/>
      <c r="D72" s="2"/>
      <c r="E72" s="2"/>
    </row>
    <row r="73" spans="2:5" x14ac:dyDescent="0.25">
      <c r="B73" s="3"/>
      <c r="C73" s="2"/>
      <c r="D73" s="2"/>
      <c r="E73" s="2"/>
    </row>
    <row r="74" spans="2:5" x14ac:dyDescent="0.25">
      <c r="B74" s="2"/>
      <c r="C74" s="2"/>
      <c r="D74" s="2"/>
      <c r="E74" s="2"/>
    </row>
  </sheetData>
  <autoFilter ref="B1:L60" xr:uid="{00000000-0009-0000-0000-000000000000}">
    <sortState xmlns:xlrd2="http://schemas.microsoft.com/office/spreadsheetml/2017/richdata2" ref="B2:L60">
      <sortCondition ref="B2:B60"/>
      <sortCondition ref="H2:H60"/>
    </sortState>
  </autoFilter>
  <sortState xmlns:xlrd2="http://schemas.microsoft.com/office/spreadsheetml/2017/richdata2" ref="B2:L60">
    <sortCondition ref="B2:B60"/>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0"/>
  <sheetViews>
    <sheetView zoomScaleNormal="100" workbookViewId="0">
      <selection activeCell="J11" sqref="J11"/>
    </sheetView>
  </sheetViews>
  <sheetFormatPr defaultColWidth="11.42578125" defaultRowHeight="15.75" x14ac:dyDescent="0.25"/>
  <cols>
    <col min="1" max="1" width="4.42578125" style="3" bestFit="1" customWidth="1"/>
    <col min="2" max="2" width="12.5703125" style="2" customWidth="1"/>
    <col min="3" max="3" width="21.85546875" style="2" customWidth="1"/>
    <col min="4" max="4" width="19" style="2" customWidth="1"/>
    <col min="5" max="5" width="15.28515625" style="2" bestFit="1" customWidth="1"/>
    <col min="6" max="6" width="12.7109375" style="2" bestFit="1" customWidth="1"/>
    <col min="7" max="8" width="11.42578125" style="2"/>
    <col min="9" max="9" width="33.85546875" style="2" customWidth="1"/>
    <col min="10" max="10" width="112.140625" style="2" customWidth="1"/>
    <col min="11" max="16384" width="11.42578125" style="2"/>
  </cols>
  <sheetData>
    <row r="1" spans="1:10" x14ac:dyDescent="0.25">
      <c r="A1" s="1" t="s">
        <v>345</v>
      </c>
      <c r="B1" s="1" t="s">
        <v>2</v>
      </c>
      <c r="C1" s="74" t="s">
        <v>129</v>
      </c>
      <c r="D1" s="75" t="s">
        <v>6</v>
      </c>
      <c r="E1" s="75" t="s">
        <v>32</v>
      </c>
      <c r="F1" s="76" t="s">
        <v>33</v>
      </c>
      <c r="G1" s="1" t="s">
        <v>29</v>
      </c>
      <c r="H1" s="1" t="s">
        <v>30</v>
      </c>
      <c r="I1" s="1" t="s">
        <v>31</v>
      </c>
      <c r="J1" s="1" t="s">
        <v>28</v>
      </c>
    </row>
    <row r="2" spans="1:10" x14ac:dyDescent="0.25">
      <c r="A2" s="3">
        <v>1</v>
      </c>
      <c r="B2" s="2" t="s">
        <v>27</v>
      </c>
      <c r="C2" s="77" t="s">
        <v>130</v>
      </c>
      <c r="D2" s="18" t="s">
        <v>46</v>
      </c>
      <c r="E2" s="69">
        <v>13680</v>
      </c>
      <c r="F2" s="82">
        <v>20000</v>
      </c>
      <c r="G2" s="2" t="s">
        <v>127</v>
      </c>
      <c r="H2" s="2" t="s">
        <v>128</v>
      </c>
      <c r="I2" s="2" t="s">
        <v>125</v>
      </c>
      <c r="J2" s="63" t="s">
        <v>126</v>
      </c>
    </row>
    <row r="3" spans="1:10" x14ac:dyDescent="0.25">
      <c r="A3" s="3">
        <f>+A2+1</f>
        <v>2</v>
      </c>
      <c r="B3" s="2" t="s">
        <v>27</v>
      </c>
      <c r="C3" s="77" t="s">
        <v>131</v>
      </c>
      <c r="D3" s="18" t="s">
        <v>234</v>
      </c>
      <c r="E3" s="69">
        <v>5130</v>
      </c>
      <c r="F3" s="82">
        <v>25000</v>
      </c>
      <c r="G3" s="2" t="s">
        <v>132</v>
      </c>
      <c r="I3" s="2" t="s">
        <v>133</v>
      </c>
      <c r="J3" s="2" t="s">
        <v>134</v>
      </c>
    </row>
    <row r="4" spans="1:10" x14ac:dyDescent="0.25">
      <c r="A4" s="3">
        <f t="shared" ref="A4:A10" si="0">+A3+1</f>
        <v>3</v>
      </c>
      <c r="B4" s="2" t="s">
        <v>27</v>
      </c>
      <c r="C4" s="77" t="s">
        <v>231</v>
      </c>
      <c r="D4" s="18" t="s">
        <v>236</v>
      </c>
      <c r="E4" s="69">
        <v>25000</v>
      </c>
      <c r="F4" s="82">
        <v>30000</v>
      </c>
      <c r="G4" s="2" t="s">
        <v>135</v>
      </c>
      <c r="H4" s="2" t="s">
        <v>136</v>
      </c>
      <c r="I4" s="10" t="s">
        <v>233</v>
      </c>
      <c r="J4" s="2" t="s">
        <v>232</v>
      </c>
    </row>
    <row r="5" spans="1:10" x14ac:dyDescent="0.25">
      <c r="A5" s="3">
        <f t="shared" si="0"/>
        <v>4</v>
      </c>
      <c r="B5" s="2" t="s">
        <v>27</v>
      </c>
      <c r="C5" s="78" t="s">
        <v>235</v>
      </c>
      <c r="D5" s="70" t="s">
        <v>240</v>
      </c>
      <c r="E5" s="71">
        <v>32100</v>
      </c>
      <c r="F5" s="83">
        <v>41700</v>
      </c>
      <c r="G5" s="2" t="s">
        <v>237</v>
      </c>
      <c r="I5" s="10" t="s">
        <v>238</v>
      </c>
      <c r="J5" s="8" t="s">
        <v>239</v>
      </c>
    </row>
    <row r="6" spans="1:10" x14ac:dyDescent="0.25">
      <c r="A6" s="3">
        <f t="shared" si="0"/>
        <v>5</v>
      </c>
      <c r="B6" s="2" t="s">
        <v>27</v>
      </c>
      <c r="C6" s="77" t="s">
        <v>137</v>
      </c>
      <c r="D6" s="18" t="s">
        <v>234</v>
      </c>
      <c r="E6" s="69">
        <v>9690</v>
      </c>
      <c r="F6" s="82">
        <v>17100</v>
      </c>
      <c r="G6" s="2" t="s">
        <v>139</v>
      </c>
      <c r="I6" s="2" t="s">
        <v>138</v>
      </c>
      <c r="J6" s="8" t="s">
        <v>140</v>
      </c>
    </row>
    <row r="7" spans="1:10" x14ac:dyDescent="0.25">
      <c r="A7" s="3">
        <f t="shared" si="0"/>
        <v>6</v>
      </c>
      <c r="B7" s="2" t="s">
        <v>27</v>
      </c>
      <c r="C7" s="77" t="s">
        <v>141</v>
      </c>
      <c r="D7" s="18" t="s">
        <v>236</v>
      </c>
      <c r="E7" s="69">
        <v>17100</v>
      </c>
      <c r="F7" s="82">
        <v>22800</v>
      </c>
      <c r="G7" s="2" t="s">
        <v>143</v>
      </c>
      <c r="I7" s="2" t="s">
        <v>142</v>
      </c>
      <c r="J7" s="8" t="s">
        <v>144</v>
      </c>
    </row>
    <row r="8" spans="1:10" ht="15.75" customHeight="1" x14ac:dyDescent="0.25">
      <c r="A8" s="3">
        <f t="shared" si="0"/>
        <v>7</v>
      </c>
      <c r="B8" s="2" t="s">
        <v>27</v>
      </c>
      <c r="C8" s="79" t="s">
        <v>145</v>
      </c>
      <c r="D8" s="18" t="s">
        <v>241</v>
      </c>
      <c r="E8" s="69">
        <v>18240</v>
      </c>
      <c r="F8" s="82">
        <v>19380</v>
      </c>
      <c r="G8" s="2" t="s">
        <v>146</v>
      </c>
      <c r="H8" s="2" t="s">
        <v>147</v>
      </c>
      <c r="I8" s="2" t="s">
        <v>148</v>
      </c>
      <c r="J8" s="8" t="s">
        <v>149</v>
      </c>
    </row>
    <row r="9" spans="1:10" ht="15.75" customHeight="1" x14ac:dyDescent="0.25">
      <c r="A9" s="3">
        <f t="shared" si="0"/>
        <v>8</v>
      </c>
      <c r="B9" s="2" t="s">
        <v>27</v>
      </c>
      <c r="C9" s="77" t="s">
        <v>150</v>
      </c>
      <c r="D9" s="18" t="s">
        <v>236</v>
      </c>
      <c r="E9" s="69">
        <v>19950</v>
      </c>
      <c r="F9" s="82">
        <v>25650</v>
      </c>
      <c r="G9" s="2" t="s">
        <v>151</v>
      </c>
      <c r="I9" s="8" t="s">
        <v>152</v>
      </c>
      <c r="J9" s="8" t="s">
        <v>153</v>
      </c>
    </row>
    <row r="10" spans="1:10" ht="15.75" customHeight="1" x14ac:dyDescent="0.25">
      <c r="A10" s="3">
        <f t="shared" si="0"/>
        <v>9</v>
      </c>
      <c r="B10" s="2" t="s">
        <v>27</v>
      </c>
      <c r="C10" s="77" t="s">
        <v>154</v>
      </c>
      <c r="D10" s="18" t="s">
        <v>240</v>
      </c>
      <c r="E10" s="69">
        <v>20000</v>
      </c>
      <c r="F10" s="82">
        <v>40000</v>
      </c>
      <c r="G10" s="2" t="s">
        <v>156</v>
      </c>
      <c r="I10" s="2" t="s">
        <v>155</v>
      </c>
      <c r="J10" s="8" t="s">
        <v>157</v>
      </c>
    </row>
    <row r="11" spans="1:10" ht="15.75" customHeight="1" x14ac:dyDescent="0.25">
      <c r="A11" s="3">
        <v>10</v>
      </c>
      <c r="B11" s="2" t="s">
        <v>27</v>
      </c>
      <c r="C11" s="80" t="s">
        <v>482</v>
      </c>
      <c r="D11" s="72" t="s">
        <v>240</v>
      </c>
      <c r="E11" s="73">
        <v>4560</v>
      </c>
      <c r="F11" s="84">
        <v>14250</v>
      </c>
      <c r="G11" s="2" t="s">
        <v>483</v>
      </c>
      <c r="I11" s="2" t="s">
        <v>484</v>
      </c>
      <c r="J11" s="8" t="s">
        <v>485</v>
      </c>
    </row>
    <row r="12" spans="1:10" x14ac:dyDescent="0.25">
      <c r="A12" s="3">
        <v>11</v>
      </c>
      <c r="B12" s="2" t="s">
        <v>27</v>
      </c>
      <c r="C12" s="77" t="s">
        <v>486</v>
      </c>
      <c r="D12" s="18" t="s">
        <v>234</v>
      </c>
      <c r="E12" s="69">
        <v>11400</v>
      </c>
      <c r="F12" s="82">
        <v>15960</v>
      </c>
      <c r="G12" s="2" t="s">
        <v>487</v>
      </c>
      <c r="I12" s="2" t="s">
        <v>488</v>
      </c>
      <c r="J12" s="8" t="s">
        <v>489</v>
      </c>
    </row>
    <row r="13" spans="1:10" x14ac:dyDescent="0.25">
      <c r="A13" s="3">
        <v>12</v>
      </c>
      <c r="B13" s="2" t="s">
        <v>27</v>
      </c>
      <c r="C13" s="77" t="s">
        <v>490</v>
      </c>
      <c r="D13" s="18" t="s">
        <v>236</v>
      </c>
      <c r="E13" s="69">
        <v>14820</v>
      </c>
      <c r="F13" s="82">
        <v>18240</v>
      </c>
      <c r="G13" s="2" t="s">
        <v>491</v>
      </c>
      <c r="I13" s="2" t="s">
        <v>492</v>
      </c>
      <c r="J13" s="8" t="s">
        <v>493</v>
      </c>
    </row>
    <row r="14" spans="1:10" x14ac:dyDescent="0.25">
      <c r="A14" s="3">
        <v>13</v>
      </c>
      <c r="B14" s="2" t="s">
        <v>27</v>
      </c>
      <c r="C14" s="77" t="s">
        <v>494</v>
      </c>
      <c r="D14" s="18" t="s">
        <v>236</v>
      </c>
      <c r="E14" s="69"/>
      <c r="F14" s="82">
        <v>22800</v>
      </c>
      <c r="G14" s="2" t="s">
        <v>495</v>
      </c>
      <c r="I14" s="2" t="s">
        <v>496</v>
      </c>
      <c r="J14" s="8" t="s">
        <v>497</v>
      </c>
    </row>
    <row r="15" spans="1:10" ht="16.5" thickBot="1" x14ac:dyDescent="0.3">
      <c r="A15" s="3">
        <v>14</v>
      </c>
      <c r="B15" s="2" t="s">
        <v>27</v>
      </c>
      <c r="C15" s="81" t="s">
        <v>498</v>
      </c>
      <c r="D15" s="89" t="s">
        <v>240</v>
      </c>
      <c r="E15" s="90">
        <v>6270</v>
      </c>
      <c r="F15" s="91"/>
      <c r="G15" s="2" t="s">
        <v>499</v>
      </c>
      <c r="I15" s="2" t="s">
        <v>500</v>
      </c>
      <c r="J15" s="8" t="s">
        <v>501</v>
      </c>
    </row>
    <row r="16" spans="1:10" ht="16.5" thickBot="1" x14ac:dyDescent="0.3">
      <c r="C16" s="85"/>
      <c r="D16" s="86" t="s">
        <v>524</v>
      </c>
      <c r="E16" s="87">
        <f>SUM(E2:E15)/13</f>
        <v>15226.153846153846</v>
      </c>
      <c r="F16" s="88">
        <f>SUM(F2:F15)/13</f>
        <v>24067.692307692309</v>
      </c>
      <c r="J16" s="8"/>
    </row>
    <row r="17" spans="2:10" x14ac:dyDescent="0.25">
      <c r="E17" s="9"/>
      <c r="F17" s="9"/>
      <c r="J17" s="8"/>
    </row>
    <row r="18" spans="2:10" x14ac:dyDescent="0.25">
      <c r="B18" s="3" t="s">
        <v>7</v>
      </c>
    </row>
    <row r="19" spans="2:10" x14ac:dyDescent="0.25">
      <c r="B19" s="36" t="s">
        <v>3</v>
      </c>
      <c r="C19" s="36"/>
      <c r="D19" s="36"/>
    </row>
    <row r="20" spans="2:10" x14ac:dyDescent="0.25">
      <c r="B20" s="37" t="s">
        <v>4</v>
      </c>
      <c r="C20" s="37"/>
      <c r="D20" s="37"/>
    </row>
    <row r="21" spans="2:10" x14ac:dyDescent="0.25">
      <c r="B21" s="2" t="s">
        <v>357</v>
      </c>
    </row>
    <row r="22" spans="2:10" x14ac:dyDescent="0.25">
      <c r="B22" s="2" t="s">
        <v>502</v>
      </c>
    </row>
    <row r="24" spans="2:10" x14ac:dyDescent="0.25">
      <c r="B24" s="3" t="s">
        <v>1</v>
      </c>
    </row>
    <row r="25" spans="2:10" x14ac:dyDescent="0.25">
      <c r="B25" s="2" t="s">
        <v>8</v>
      </c>
    </row>
    <row r="26" spans="2:10" x14ac:dyDescent="0.25">
      <c r="B26" s="2" t="s">
        <v>519</v>
      </c>
    </row>
    <row r="27" spans="2:10" x14ac:dyDescent="0.25">
      <c r="B27" s="2" t="s">
        <v>5</v>
      </c>
    </row>
    <row r="28" spans="2:10" x14ac:dyDescent="0.25">
      <c r="B28" s="2" t="s">
        <v>516</v>
      </c>
    </row>
    <row r="29" spans="2:10" x14ac:dyDescent="0.25">
      <c r="B29" s="2" t="s">
        <v>346</v>
      </c>
      <c r="F29" s="2" t="s">
        <v>347</v>
      </c>
    </row>
    <row r="30" spans="2:10" x14ac:dyDescent="0.25">
      <c r="B30" s="3"/>
    </row>
  </sheetData>
  <hyperlinks>
    <hyperlink ref="I4" r:id="rId1" xr:uid="{00000000-0004-0000-0100-000000000000}"/>
    <hyperlink ref="I5" r:id="rId2" xr:uid="{00000000-0004-0000-0100-000001000000}"/>
  </hyperlinks>
  <pageMargins left="0.7" right="0.7" top="0.75" bottom="0.75" header="0.3" footer="0.3"/>
  <pageSetup orientation="portrait"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7"/>
  <sheetViews>
    <sheetView workbookViewId="0">
      <selection activeCell="E23" sqref="E23"/>
    </sheetView>
  </sheetViews>
  <sheetFormatPr defaultColWidth="11.42578125" defaultRowHeight="15.75" x14ac:dyDescent="0.25"/>
  <cols>
    <col min="1" max="1" width="4.42578125" style="52" bestFit="1" customWidth="1"/>
    <col min="2" max="2" width="14" style="51" customWidth="1"/>
    <col min="3" max="3" width="15.7109375" style="51" customWidth="1"/>
    <col min="4" max="4" width="15.85546875" style="51" customWidth="1"/>
    <col min="5" max="5" width="48.140625" style="51" customWidth="1"/>
    <col min="6" max="6" width="15.85546875" style="51" bestFit="1" customWidth="1"/>
    <col min="7" max="7" width="11.7109375" style="51" bestFit="1" customWidth="1"/>
    <col min="8" max="8" width="10.85546875" style="51" bestFit="1" customWidth="1"/>
    <col min="9" max="9" width="26.5703125" style="51" customWidth="1"/>
    <col min="10" max="10" width="37.28515625" style="51" bestFit="1" customWidth="1"/>
    <col min="11" max="16384" width="11.42578125" style="51"/>
  </cols>
  <sheetData>
    <row r="1" spans="1:29" ht="16.5" thickBot="1" x14ac:dyDescent="0.3">
      <c r="A1" s="50" t="s">
        <v>0</v>
      </c>
      <c r="B1" s="50" t="s">
        <v>341</v>
      </c>
      <c r="C1" s="50" t="s">
        <v>26</v>
      </c>
      <c r="D1" s="50" t="s">
        <v>6</v>
      </c>
      <c r="E1" s="50" t="s">
        <v>358</v>
      </c>
      <c r="F1" s="50" t="s">
        <v>359</v>
      </c>
      <c r="G1" s="50" t="s">
        <v>360</v>
      </c>
      <c r="H1" s="50" t="s">
        <v>329</v>
      </c>
      <c r="I1" s="50" t="s">
        <v>28</v>
      </c>
      <c r="J1" s="50" t="s">
        <v>31</v>
      </c>
    </row>
    <row r="2" spans="1:29" ht="16.5" thickBot="1" x14ac:dyDescent="0.3">
      <c r="A2" s="50"/>
      <c r="B2" s="50" t="s">
        <v>421</v>
      </c>
      <c r="C2" s="50"/>
      <c r="D2" s="50"/>
      <c r="E2" s="105" t="s">
        <v>526</v>
      </c>
      <c r="F2" s="106" t="s">
        <v>359</v>
      </c>
      <c r="G2" s="107" t="s">
        <v>360</v>
      </c>
      <c r="H2" s="50"/>
      <c r="I2" s="50"/>
      <c r="J2" s="50"/>
    </row>
    <row r="3" spans="1:29" x14ac:dyDescent="0.25">
      <c r="A3" s="52">
        <v>1</v>
      </c>
      <c r="B3" s="51" t="s">
        <v>27</v>
      </c>
      <c r="C3" s="51" t="s">
        <v>241</v>
      </c>
      <c r="D3" s="51" t="s">
        <v>361</v>
      </c>
      <c r="E3" s="111" t="s">
        <v>362</v>
      </c>
      <c r="F3" s="112">
        <v>150000</v>
      </c>
      <c r="G3" s="113">
        <v>114000</v>
      </c>
      <c r="H3" s="54" t="s">
        <v>364</v>
      </c>
      <c r="I3" s="53" t="s">
        <v>363</v>
      </c>
      <c r="J3" s="57" t="s">
        <v>365</v>
      </c>
    </row>
    <row r="4" spans="1:29" x14ac:dyDescent="0.25">
      <c r="A4" s="52">
        <f>+A3+1</f>
        <v>2</v>
      </c>
      <c r="B4" s="51" t="s">
        <v>27</v>
      </c>
      <c r="C4" s="51" t="s">
        <v>241</v>
      </c>
      <c r="D4" s="51" t="s">
        <v>361</v>
      </c>
      <c r="E4" s="98" t="s">
        <v>366</v>
      </c>
      <c r="F4" s="95">
        <v>165000</v>
      </c>
      <c r="G4" s="99">
        <v>105000</v>
      </c>
      <c r="H4" s="54" t="s">
        <v>368</v>
      </c>
      <c r="I4" s="53" t="s">
        <v>367</v>
      </c>
      <c r="J4" s="58" t="s">
        <v>369</v>
      </c>
    </row>
    <row r="5" spans="1:29" x14ac:dyDescent="0.25">
      <c r="A5" s="52">
        <f t="shared" ref="A5:A11" si="0">+A4+1</f>
        <v>3</v>
      </c>
      <c r="B5" s="51" t="s">
        <v>27</v>
      </c>
      <c r="C5" s="51" t="s">
        <v>241</v>
      </c>
      <c r="D5" s="51" t="s">
        <v>361</v>
      </c>
      <c r="E5" s="98" t="s">
        <v>370</v>
      </c>
      <c r="F5" s="95">
        <v>155000</v>
      </c>
      <c r="G5" s="99">
        <v>115000</v>
      </c>
      <c r="H5" s="55" t="s">
        <v>372</v>
      </c>
      <c r="I5" s="53" t="s">
        <v>371</v>
      </c>
      <c r="J5" s="59" t="s">
        <v>373</v>
      </c>
    </row>
    <row r="6" spans="1:29" x14ac:dyDescent="0.25">
      <c r="A6" s="52">
        <f t="shared" si="0"/>
        <v>4</v>
      </c>
      <c r="B6" s="51" t="s">
        <v>27</v>
      </c>
      <c r="C6" s="51" t="s">
        <v>374</v>
      </c>
      <c r="D6" s="51" t="s">
        <v>375</v>
      </c>
      <c r="E6" s="98" t="s">
        <v>515</v>
      </c>
      <c r="F6" s="95">
        <v>114000</v>
      </c>
      <c r="G6" s="100">
        <v>60000</v>
      </c>
      <c r="H6" s="55" t="s">
        <v>377</v>
      </c>
      <c r="I6" s="53" t="s">
        <v>376</v>
      </c>
      <c r="J6" s="60" t="s">
        <v>378</v>
      </c>
    </row>
    <row r="7" spans="1:29" x14ac:dyDescent="0.25">
      <c r="A7" s="52">
        <f t="shared" si="0"/>
        <v>5</v>
      </c>
      <c r="B7" s="51" t="s">
        <v>27</v>
      </c>
      <c r="C7" s="51" t="s">
        <v>374</v>
      </c>
      <c r="D7" s="51" t="s">
        <v>375</v>
      </c>
      <c r="E7" s="98" t="s">
        <v>379</v>
      </c>
      <c r="F7" s="95">
        <v>130000</v>
      </c>
      <c r="G7" s="99">
        <v>110000</v>
      </c>
      <c r="H7" s="54" t="s">
        <v>381</v>
      </c>
      <c r="I7" s="53" t="s">
        <v>380</v>
      </c>
      <c r="J7" s="61" t="s">
        <v>382</v>
      </c>
    </row>
    <row r="8" spans="1:29" x14ac:dyDescent="0.25">
      <c r="A8" s="52">
        <f t="shared" si="0"/>
        <v>6</v>
      </c>
      <c r="B8" s="51" t="s">
        <v>27</v>
      </c>
      <c r="C8" s="51" t="s">
        <v>27</v>
      </c>
      <c r="D8" s="51" t="s">
        <v>240</v>
      </c>
      <c r="E8" s="101" t="s">
        <v>527</v>
      </c>
      <c r="F8" s="97">
        <v>165000</v>
      </c>
      <c r="G8" s="102">
        <v>150000</v>
      </c>
      <c r="H8" s="51" t="s">
        <v>384</v>
      </c>
      <c r="I8" s="53" t="s">
        <v>383</v>
      </c>
      <c r="J8" s="59" t="s">
        <v>385</v>
      </c>
    </row>
    <row r="9" spans="1:29" x14ac:dyDescent="0.25">
      <c r="A9" s="52">
        <f t="shared" si="0"/>
        <v>7</v>
      </c>
      <c r="B9" s="51" t="s">
        <v>27</v>
      </c>
      <c r="C9" s="51" t="s">
        <v>42</v>
      </c>
      <c r="D9" s="51" t="s">
        <v>386</v>
      </c>
      <c r="E9" s="103" t="s">
        <v>387</v>
      </c>
      <c r="F9" s="96">
        <v>90000</v>
      </c>
      <c r="G9" s="99">
        <v>70000</v>
      </c>
      <c r="H9" s="55" t="s">
        <v>389</v>
      </c>
      <c r="I9" s="53" t="s">
        <v>388</v>
      </c>
      <c r="J9" s="59" t="s">
        <v>390</v>
      </c>
    </row>
    <row r="10" spans="1:29" x14ac:dyDescent="0.25">
      <c r="A10" s="52">
        <f t="shared" si="0"/>
        <v>8</v>
      </c>
      <c r="B10" s="51" t="s">
        <v>27</v>
      </c>
      <c r="C10" s="51" t="s">
        <v>42</v>
      </c>
      <c r="D10" s="51" t="s">
        <v>42</v>
      </c>
      <c r="E10" s="98" t="s">
        <v>391</v>
      </c>
      <c r="F10" s="95">
        <v>98000</v>
      </c>
      <c r="G10" s="99">
        <v>78000</v>
      </c>
      <c r="H10" s="55" t="s">
        <v>393</v>
      </c>
      <c r="I10" s="53" t="s">
        <v>392</v>
      </c>
      <c r="J10" s="59" t="s">
        <v>394</v>
      </c>
    </row>
    <row r="11" spans="1:29" x14ac:dyDescent="0.25">
      <c r="A11" s="52">
        <f t="shared" si="0"/>
        <v>9</v>
      </c>
      <c r="B11" s="51" t="s">
        <v>27</v>
      </c>
      <c r="C11" s="51" t="s">
        <v>395</v>
      </c>
      <c r="D11" s="51" t="s">
        <v>395</v>
      </c>
      <c r="E11" s="104" t="s">
        <v>396</v>
      </c>
      <c r="F11" s="95">
        <v>145000</v>
      </c>
      <c r="G11" s="99">
        <v>90000</v>
      </c>
      <c r="H11" s="55" t="s">
        <v>398</v>
      </c>
      <c r="I11" s="51" t="s">
        <v>397</v>
      </c>
      <c r="J11" s="59" t="s">
        <v>399</v>
      </c>
    </row>
    <row r="12" spans="1:29" ht="16.5" thickBot="1" x14ac:dyDescent="0.3">
      <c r="A12" s="52">
        <f>+A11+1</f>
        <v>10</v>
      </c>
      <c r="B12" s="51" t="s">
        <v>27</v>
      </c>
      <c r="C12" s="51" t="s">
        <v>163</v>
      </c>
      <c r="D12" s="51" t="s">
        <v>44</v>
      </c>
      <c r="E12" s="114" t="s">
        <v>400</v>
      </c>
      <c r="F12" s="115">
        <v>131000</v>
      </c>
      <c r="G12" s="116">
        <v>65500</v>
      </c>
      <c r="H12" s="55" t="s">
        <v>402</v>
      </c>
      <c r="I12" s="51" t="s">
        <v>401</v>
      </c>
      <c r="J12" s="59" t="s">
        <v>403</v>
      </c>
    </row>
    <row r="13" spans="1:29" ht="16.5" thickBot="1" x14ac:dyDescent="0.3">
      <c r="E13" s="108" t="s">
        <v>524</v>
      </c>
      <c r="F13" s="109">
        <f>SUM(F3:F12)/10</f>
        <v>134300</v>
      </c>
      <c r="G13" s="110">
        <f>SUM(G3:G12)/10</f>
        <v>95750</v>
      </c>
      <c r="H13" s="55"/>
      <c r="J13" s="59"/>
    </row>
    <row r="14" spans="1:29" x14ac:dyDescent="0.25">
      <c r="E14" s="92"/>
      <c r="F14" s="94"/>
      <c r="G14" s="94"/>
      <c r="H14" s="55"/>
      <c r="J14" s="59"/>
    </row>
    <row r="15" spans="1:29" ht="16.5" thickBot="1" x14ac:dyDescent="0.3">
      <c r="A15" s="50" t="s">
        <v>0</v>
      </c>
      <c r="B15" s="50" t="s">
        <v>341</v>
      </c>
      <c r="C15" s="50" t="s">
        <v>26</v>
      </c>
      <c r="D15" s="50" t="s">
        <v>6</v>
      </c>
      <c r="E15" s="50" t="s">
        <v>358</v>
      </c>
      <c r="F15" s="50" t="s">
        <v>359</v>
      </c>
      <c r="G15" s="50" t="s">
        <v>360</v>
      </c>
      <c r="H15" s="50" t="s">
        <v>329</v>
      </c>
      <c r="I15" s="50" t="s">
        <v>28</v>
      </c>
      <c r="J15" s="50" t="s">
        <v>31</v>
      </c>
    </row>
    <row r="16" spans="1:29" ht="16.5" thickBot="1" x14ac:dyDescent="0.3">
      <c r="E16" s="105" t="s">
        <v>525</v>
      </c>
      <c r="F16" s="106" t="s">
        <v>359</v>
      </c>
      <c r="G16" s="107" t="s">
        <v>360</v>
      </c>
      <c r="H16" s="55"/>
      <c r="J16" s="59"/>
      <c r="AC16" s="52"/>
    </row>
    <row r="17" spans="1:10" x14ac:dyDescent="0.25">
      <c r="A17" s="52">
        <v>1</v>
      </c>
      <c r="B17" s="51" t="s">
        <v>27</v>
      </c>
      <c r="C17" s="51" t="s">
        <v>42</v>
      </c>
      <c r="D17" s="51" t="s">
        <v>298</v>
      </c>
      <c r="E17" s="118" t="s">
        <v>534</v>
      </c>
      <c r="F17" s="122">
        <v>850000</v>
      </c>
      <c r="G17" s="123"/>
      <c r="H17" s="55" t="s">
        <v>510</v>
      </c>
      <c r="I17" s="53" t="s">
        <v>404</v>
      </c>
      <c r="J17" s="67" t="s">
        <v>511</v>
      </c>
    </row>
    <row r="18" spans="1:10" x14ac:dyDescent="0.25">
      <c r="A18" s="52">
        <f>+A17+1</f>
        <v>2</v>
      </c>
      <c r="B18" s="51" t="s">
        <v>27</v>
      </c>
      <c r="C18" s="51" t="s">
        <v>163</v>
      </c>
      <c r="D18" s="51" t="s">
        <v>44</v>
      </c>
      <c r="E18" s="98" t="s">
        <v>405</v>
      </c>
      <c r="F18" s="95">
        <v>450000</v>
      </c>
      <c r="G18" s="121" t="s">
        <v>512</v>
      </c>
      <c r="H18" s="58" t="s">
        <v>407</v>
      </c>
      <c r="I18" s="53" t="s">
        <v>406</v>
      </c>
      <c r="J18" s="59" t="s">
        <v>408</v>
      </c>
    </row>
    <row r="19" spans="1:10" x14ac:dyDescent="0.25">
      <c r="A19" s="52">
        <f t="shared" ref="A19:A22" si="1">+A18+1</f>
        <v>3</v>
      </c>
      <c r="B19" s="51" t="s">
        <v>27</v>
      </c>
      <c r="C19" s="51" t="s">
        <v>409</v>
      </c>
      <c r="D19" s="51" t="s">
        <v>298</v>
      </c>
      <c r="E19" s="98" t="s">
        <v>410</v>
      </c>
      <c r="F19" s="95">
        <v>650000</v>
      </c>
      <c r="G19" s="100">
        <v>16000</v>
      </c>
      <c r="H19" s="62" t="s">
        <v>412</v>
      </c>
      <c r="I19" s="53" t="s">
        <v>411</v>
      </c>
      <c r="J19" s="68" t="s">
        <v>513</v>
      </c>
    </row>
    <row r="20" spans="1:10" x14ac:dyDescent="0.25">
      <c r="A20" s="52">
        <f t="shared" si="1"/>
        <v>4</v>
      </c>
      <c r="B20" s="51" t="s">
        <v>27</v>
      </c>
      <c r="C20" s="51" t="s">
        <v>42</v>
      </c>
      <c r="D20" s="51" t="s">
        <v>386</v>
      </c>
      <c r="E20" s="103" t="s">
        <v>535</v>
      </c>
      <c r="F20" s="96">
        <v>375000</v>
      </c>
      <c r="G20" s="120"/>
      <c r="H20" s="55" t="s">
        <v>514</v>
      </c>
      <c r="I20" s="53" t="s">
        <v>422</v>
      </c>
      <c r="J20" s="59" t="s">
        <v>413</v>
      </c>
    </row>
    <row r="21" spans="1:10" x14ac:dyDescent="0.25">
      <c r="A21" s="52">
        <f t="shared" si="1"/>
        <v>5</v>
      </c>
      <c r="B21" s="51" t="s">
        <v>27</v>
      </c>
      <c r="C21" s="51" t="s">
        <v>279</v>
      </c>
      <c r="D21" s="51" t="s">
        <v>279</v>
      </c>
      <c r="E21" s="98" t="s">
        <v>414</v>
      </c>
      <c r="F21" s="117">
        <v>570000</v>
      </c>
      <c r="G21" s="121" t="s">
        <v>512</v>
      </c>
      <c r="H21" s="55" t="s">
        <v>416</v>
      </c>
      <c r="I21" s="53" t="s">
        <v>415</v>
      </c>
      <c r="J21" s="68" t="s">
        <v>417</v>
      </c>
    </row>
    <row r="22" spans="1:10" ht="16.5" thickBot="1" x14ac:dyDescent="0.3">
      <c r="A22" s="52">
        <f t="shared" si="1"/>
        <v>6</v>
      </c>
      <c r="B22" s="51" t="s">
        <v>27</v>
      </c>
      <c r="C22" s="51" t="s">
        <v>409</v>
      </c>
      <c r="D22" s="51" t="s">
        <v>298</v>
      </c>
      <c r="E22" s="119" t="s">
        <v>536</v>
      </c>
      <c r="F22" s="124">
        <v>570000</v>
      </c>
      <c r="G22" s="125">
        <v>38000</v>
      </c>
      <c r="H22" s="55" t="s">
        <v>419</v>
      </c>
      <c r="I22" s="53" t="s">
        <v>418</v>
      </c>
      <c r="J22" s="58" t="s">
        <v>420</v>
      </c>
    </row>
    <row r="23" spans="1:10" ht="16.5" thickBot="1" x14ac:dyDescent="0.3">
      <c r="E23" s="108" t="s">
        <v>524</v>
      </c>
      <c r="F23" s="109">
        <f>SUM(F17:F22)/6</f>
        <v>577500</v>
      </c>
      <c r="G23" s="110">
        <f>SUM(G17:G22)/2</f>
        <v>27000</v>
      </c>
      <c r="H23" s="55"/>
      <c r="I23" s="53"/>
      <c r="J23" s="55"/>
    </row>
    <row r="24" spans="1:10" x14ac:dyDescent="0.25">
      <c r="E24" s="92"/>
      <c r="F24" s="93"/>
      <c r="H24" s="55"/>
      <c r="I24" s="53"/>
      <c r="J24" s="55"/>
    </row>
    <row r="25" spans="1:10" x14ac:dyDescent="0.25">
      <c r="B25" s="52" t="s">
        <v>7</v>
      </c>
      <c r="H25" s="55"/>
      <c r="J25" s="55"/>
    </row>
    <row r="26" spans="1:10" x14ac:dyDescent="0.25">
      <c r="A26" s="51"/>
      <c r="B26" s="51" t="s">
        <v>3</v>
      </c>
      <c r="H26" s="55"/>
      <c r="I26" s="56"/>
      <c r="J26" s="55"/>
    </row>
    <row r="27" spans="1:10" x14ac:dyDescent="0.25">
      <c r="A27" s="51"/>
      <c r="B27" s="51" t="s">
        <v>4</v>
      </c>
    </row>
    <row r="28" spans="1:10" x14ac:dyDescent="0.25">
      <c r="B28" s="51" t="s">
        <v>357</v>
      </c>
      <c r="D28" s="52"/>
    </row>
    <row r="30" spans="1:10" x14ac:dyDescent="0.25">
      <c r="B30" s="52" t="s">
        <v>1</v>
      </c>
    </row>
    <row r="31" spans="1:10" x14ac:dyDescent="0.25">
      <c r="B31" s="51" t="s">
        <v>40</v>
      </c>
    </row>
    <row r="32" spans="1:10" x14ac:dyDescent="0.25">
      <c r="B32" s="51" t="s">
        <v>518</v>
      </c>
    </row>
    <row r="33" spans="2:6" x14ac:dyDescent="0.25">
      <c r="B33" s="51" t="s">
        <v>5</v>
      </c>
    </row>
    <row r="34" spans="2:6" x14ac:dyDescent="0.25">
      <c r="B34" s="51" t="s">
        <v>346</v>
      </c>
      <c r="F34" s="2" t="s">
        <v>347</v>
      </c>
    </row>
    <row r="37" spans="2:6" x14ac:dyDescent="0.25">
      <c r="D37" s="52"/>
    </row>
  </sheetData>
  <hyperlinks>
    <hyperlink ref="H18" r:id="rId1" tooltip="Llamar a través de Hangouts" display="https://www.google.com/search?q=hogar+carlos+maria+ulloa&amp;oq=hogar+carlos+mari&amp;aqs=chrome.1.69i57j0l5.10738j0j7&amp;sourceid=chrome&amp;ie=UTF-8" xr:uid="{00000000-0004-0000-0200-000000000000}"/>
    <hyperlink ref="J20" r:id="rId2" xr:uid="{00000000-0004-0000-0200-000001000000}"/>
    <hyperlink ref="J17" r:id="rId3" xr:uid="{00000000-0004-0000-0200-000002000000}"/>
    <hyperlink ref="J22" r:id="rId4" xr:uid="{00000000-0004-0000-0200-000003000000}"/>
    <hyperlink ref="J5" r:id="rId5" xr:uid="{00000000-0004-0000-0200-000004000000}"/>
    <hyperlink ref="J8" r:id="rId6" xr:uid="{00000000-0004-0000-0200-000005000000}"/>
    <hyperlink ref="J6" r:id="rId7" xr:uid="{00000000-0004-0000-0200-000006000000}"/>
    <hyperlink ref="J11" r:id="rId8" xr:uid="{00000000-0004-0000-0200-000007000000}"/>
    <hyperlink ref="J12" r:id="rId9" xr:uid="{00000000-0004-0000-0200-000008000000}"/>
    <hyperlink ref="J7" r:id="rId10" xr:uid="{00000000-0004-0000-0200-000009000000}"/>
    <hyperlink ref="J9" r:id="rId11" xr:uid="{00000000-0004-0000-0200-00000A000000}"/>
    <hyperlink ref="J10" r:id="rId12" xr:uid="{00000000-0004-0000-0200-00000B000000}"/>
    <hyperlink ref="J3" r:id="rId13" xr:uid="{00000000-0004-0000-0200-00000C000000}"/>
    <hyperlink ref="J18" r:id="rId14" xr:uid="{00000000-0004-0000-0200-00000D000000}"/>
    <hyperlink ref="J4" r:id="rId15" xr:uid="{00000000-0004-0000-0200-00000E000000}"/>
    <hyperlink ref="J21" r:id="rId16" xr:uid="{00000000-0004-0000-0200-00000F000000}"/>
    <hyperlink ref="J19" r:id="rId17" xr:uid="{00000000-0004-0000-0200-000010000000}"/>
  </hyperlinks>
  <pageMargins left="0.7" right="0.7" top="0.75" bottom="0.75" header="0.3" footer="0.3"/>
  <pageSetup orientation="portrait" r:id="rId18"/>
  <legacyDrawing r:id="rId1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75"/>
  <sheetViews>
    <sheetView topLeftCell="C1" workbookViewId="0">
      <pane ySplit="1" topLeftCell="A92" activePane="bottomLeft" state="frozen"/>
      <selection pane="bottomLeft" activeCell="H78" sqref="H78"/>
    </sheetView>
  </sheetViews>
  <sheetFormatPr defaultColWidth="11.42578125" defaultRowHeight="15.75" x14ac:dyDescent="0.25"/>
  <cols>
    <col min="1" max="1" width="4.42578125" style="3" bestFit="1" customWidth="1"/>
    <col min="2" max="2" width="22.7109375" style="2" customWidth="1"/>
    <col min="3" max="3" width="38.28515625" style="2" customWidth="1"/>
    <col min="4" max="4" width="12.28515625" style="2" customWidth="1"/>
    <col min="5" max="6" width="13" style="2" customWidth="1"/>
    <col min="7" max="7" width="10.5703125" style="2" customWidth="1"/>
    <col min="8" max="8" width="39.140625" style="2" bestFit="1" customWidth="1"/>
    <col min="9" max="9" width="14.28515625" style="2" bestFit="1" customWidth="1"/>
    <col min="10" max="16384" width="11.42578125" style="2"/>
  </cols>
  <sheetData>
    <row r="1" spans="1:11" x14ac:dyDescent="0.25">
      <c r="A1" s="64" t="s">
        <v>345</v>
      </c>
      <c r="B1" s="1" t="s">
        <v>9</v>
      </c>
      <c r="C1" s="1" t="s">
        <v>10</v>
      </c>
      <c r="D1" s="1" t="s">
        <v>530</v>
      </c>
      <c r="E1" s="1" t="s">
        <v>529</v>
      </c>
      <c r="F1" s="1" t="s">
        <v>531</v>
      </c>
      <c r="G1" s="1" t="s">
        <v>11</v>
      </c>
      <c r="H1" s="1" t="s">
        <v>15</v>
      </c>
      <c r="I1" s="1" t="s">
        <v>329</v>
      </c>
      <c r="J1" s="1" t="s">
        <v>2</v>
      </c>
      <c r="K1" s="5"/>
    </row>
    <row r="2" spans="1:11" x14ac:dyDescent="0.25">
      <c r="A2" s="65">
        <v>1</v>
      </c>
      <c r="B2" s="2" t="s">
        <v>12</v>
      </c>
      <c r="C2" s="2" t="s">
        <v>14</v>
      </c>
      <c r="D2" s="43">
        <v>20000</v>
      </c>
      <c r="E2" s="49">
        <v>25000</v>
      </c>
      <c r="F2" s="7">
        <f>(+G2+G3+G4)/3</f>
        <v>22316.666666666668</v>
      </c>
      <c r="G2" s="49">
        <v>25000</v>
      </c>
      <c r="H2" s="47" t="s">
        <v>350</v>
      </c>
      <c r="I2" s="39" t="s">
        <v>107</v>
      </c>
      <c r="J2" s="66" t="s">
        <v>337</v>
      </c>
      <c r="K2" s="5"/>
    </row>
    <row r="3" spans="1:11" x14ac:dyDescent="0.25">
      <c r="A3" s="65">
        <f>1+A2</f>
        <v>2</v>
      </c>
      <c r="B3" s="2" t="s">
        <v>12</v>
      </c>
      <c r="C3" s="2" t="s">
        <v>14</v>
      </c>
      <c r="D3" s="7"/>
      <c r="E3" s="7"/>
      <c r="F3" s="7"/>
      <c r="G3" s="43">
        <v>20000</v>
      </c>
      <c r="H3" s="44" t="s">
        <v>100</v>
      </c>
      <c r="I3" s="39" t="s">
        <v>101</v>
      </c>
      <c r="J3" s="2" t="s">
        <v>328</v>
      </c>
    </row>
    <row r="4" spans="1:11" x14ac:dyDescent="0.25">
      <c r="A4" s="65">
        <f t="shared" ref="A4:A68" si="0">1+A3</f>
        <v>3</v>
      </c>
      <c r="B4" s="2" t="s">
        <v>12</v>
      </c>
      <c r="C4" s="2" t="s">
        <v>14</v>
      </c>
      <c r="D4" s="7"/>
      <c r="E4" s="7"/>
      <c r="F4" s="7"/>
      <c r="G4" s="7">
        <v>21950</v>
      </c>
      <c r="H4" s="4" t="s">
        <v>351</v>
      </c>
      <c r="I4" s="39">
        <v>88009118000</v>
      </c>
      <c r="J4" s="2" t="s">
        <v>27</v>
      </c>
    </row>
    <row r="5" spans="1:11" x14ac:dyDescent="0.25">
      <c r="A5" s="65"/>
      <c r="D5" s="7"/>
      <c r="E5" s="7"/>
      <c r="F5" s="7"/>
      <c r="G5" s="7"/>
      <c r="H5" s="4"/>
      <c r="I5" s="39"/>
    </row>
    <row r="6" spans="1:11" x14ac:dyDescent="0.25">
      <c r="A6" s="65">
        <v>4</v>
      </c>
      <c r="B6" s="2" t="s">
        <v>12</v>
      </c>
      <c r="C6" s="2" t="s">
        <v>13</v>
      </c>
      <c r="D6" s="43">
        <v>5900</v>
      </c>
      <c r="E6" s="46">
        <v>7900</v>
      </c>
      <c r="F6" s="7">
        <f>+(G6+G7+G8)/3</f>
        <v>6600</v>
      </c>
      <c r="G6" s="46">
        <v>7900</v>
      </c>
      <c r="H6" s="47" t="s">
        <v>76</v>
      </c>
      <c r="I6" s="39" t="s">
        <v>77</v>
      </c>
      <c r="J6" s="2" t="s">
        <v>27</v>
      </c>
    </row>
    <row r="7" spans="1:11" x14ac:dyDescent="0.25">
      <c r="A7" s="65">
        <f t="shared" si="0"/>
        <v>5</v>
      </c>
      <c r="B7" s="2" t="s">
        <v>12</v>
      </c>
      <c r="C7" s="2" t="s">
        <v>13</v>
      </c>
      <c r="D7" s="7"/>
      <c r="E7" s="7"/>
      <c r="F7" s="7"/>
      <c r="G7" s="43">
        <v>5900</v>
      </c>
      <c r="H7" s="44" t="s">
        <v>351</v>
      </c>
      <c r="I7" s="39">
        <v>88009118000</v>
      </c>
      <c r="J7" s="2" t="s">
        <v>27</v>
      </c>
    </row>
    <row r="8" spans="1:11" x14ac:dyDescent="0.25">
      <c r="A8" s="65">
        <f t="shared" si="0"/>
        <v>6</v>
      </c>
      <c r="B8" s="2" t="s">
        <v>12</v>
      </c>
      <c r="C8" s="2" t="s">
        <v>13</v>
      </c>
      <c r="D8" s="7"/>
      <c r="E8" s="7"/>
      <c r="F8" s="7"/>
      <c r="G8" s="7">
        <v>6000</v>
      </c>
      <c r="H8" s="4" t="s">
        <v>100</v>
      </c>
      <c r="I8" s="39" t="s">
        <v>101</v>
      </c>
      <c r="J8" s="2" t="s">
        <v>328</v>
      </c>
    </row>
    <row r="9" spans="1:11" x14ac:dyDescent="0.25">
      <c r="A9" s="65"/>
      <c r="D9" s="7"/>
      <c r="E9" s="7"/>
      <c r="F9" s="7"/>
      <c r="G9" s="7"/>
      <c r="H9" s="4"/>
      <c r="I9" s="39"/>
    </row>
    <row r="10" spans="1:11" x14ac:dyDescent="0.25">
      <c r="A10" s="65">
        <v>7</v>
      </c>
      <c r="B10" s="2" t="s">
        <v>12</v>
      </c>
      <c r="C10" s="2" t="s">
        <v>57</v>
      </c>
      <c r="D10" s="45">
        <v>55600</v>
      </c>
      <c r="E10" s="46">
        <v>80000</v>
      </c>
      <c r="F10" s="7">
        <f>+(G10+G11+G12)/3</f>
        <v>65200</v>
      </c>
      <c r="G10" s="45">
        <v>55600</v>
      </c>
      <c r="H10" s="44" t="s">
        <v>351</v>
      </c>
      <c r="I10" s="39">
        <v>88009118000</v>
      </c>
      <c r="J10" s="2" t="s">
        <v>27</v>
      </c>
    </row>
    <row r="11" spans="1:11" x14ac:dyDescent="0.25">
      <c r="A11" s="65">
        <f t="shared" si="0"/>
        <v>8</v>
      </c>
      <c r="B11" s="2" t="s">
        <v>12</v>
      </c>
      <c r="C11" s="2" t="s">
        <v>57</v>
      </c>
      <c r="D11" s="7"/>
      <c r="E11" s="7"/>
      <c r="F11" s="7"/>
      <c r="G11" s="7">
        <v>60000</v>
      </c>
      <c r="H11" s="4" t="s">
        <v>100</v>
      </c>
      <c r="I11" s="39" t="s">
        <v>101</v>
      </c>
      <c r="J11" s="2" t="s">
        <v>328</v>
      </c>
    </row>
    <row r="12" spans="1:11" x14ac:dyDescent="0.25">
      <c r="A12" s="65">
        <f t="shared" si="0"/>
        <v>9</v>
      </c>
      <c r="B12" s="2" t="s">
        <v>12</v>
      </c>
      <c r="C12" s="2" t="s">
        <v>57</v>
      </c>
      <c r="D12" s="7"/>
      <c r="E12" s="7"/>
      <c r="F12" s="7"/>
      <c r="G12" s="46">
        <v>80000</v>
      </c>
      <c r="H12" s="47" t="s">
        <v>350</v>
      </c>
      <c r="I12" s="39" t="s">
        <v>107</v>
      </c>
      <c r="J12" s="2" t="s">
        <v>337</v>
      </c>
    </row>
    <row r="13" spans="1:11" x14ac:dyDescent="0.25">
      <c r="A13" s="65"/>
      <c r="D13" s="7"/>
      <c r="E13" s="7"/>
      <c r="F13" s="7"/>
      <c r="G13" s="7"/>
      <c r="H13" s="4"/>
      <c r="I13" s="39"/>
    </row>
    <row r="14" spans="1:11" x14ac:dyDescent="0.25">
      <c r="A14" s="65">
        <v>10</v>
      </c>
      <c r="B14" s="2" t="s">
        <v>12</v>
      </c>
      <c r="C14" s="2" t="s">
        <v>54</v>
      </c>
      <c r="D14" s="45">
        <v>6000</v>
      </c>
      <c r="E14" s="46">
        <v>70000</v>
      </c>
      <c r="F14" s="7">
        <f>+(G14+G15+G16+G17)/4</f>
        <v>7025</v>
      </c>
      <c r="G14" s="46">
        <v>9000</v>
      </c>
      <c r="H14" s="47" t="s">
        <v>76</v>
      </c>
      <c r="I14" s="39" t="s">
        <v>77</v>
      </c>
      <c r="J14" s="2" t="s">
        <v>27</v>
      </c>
    </row>
    <row r="15" spans="1:11" x14ac:dyDescent="0.25">
      <c r="A15" s="65">
        <f t="shared" si="0"/>
        <v>11</v>
      </c>
      <c r="B15" s="2" t="s">
        <v>12</v>
      </c>
      <c r="C15" s="2" t="s">
        <v>54</v>
      </c>
      <c r="D15" s="7"/>
      <c r="E15" s="7"/>
      <c r="F15" s="7"/>
      <c r="G15" s="7">
        <v>7100</v>
      </c>
      <c r="H15" s="4" t="s">
        <v>351</v>
      </c>
      <c r="I15" s="39">
        <v>88009118000</v>
      </c>
      <c r="J15" s="2" t="s">
        <v>27</v>
      </c>
    </row>
    <row r="16" spans="1:11" x14ac:dyDescent="0.25">
      <c r="A16" s="65">
        <f t="shared" si="0"/>
        <v>12</v>
      </c>
      <c r="B16" s="2" t="s">
        <v>12</v>
      </c>
      <c r="C16" s="2" t="s">
        <v>54</v>
      </c>
      <c r="D16" s="7"/>
      <c r="E16" s="7"/>
      <c r="F16" s="7"/>
      <c r="G16" s="45">
        <v>6000</v>
      </c>
      <c r="H16" s="44" t="s">
        <v>100</v>
      </c>
      <c r="I16" s="39" t="s">
        <v>101</v>
      </c>
      <c r="J16" s="2" t="s">
        <v>328</v>
      </c>
    </row>
    <row r="17" spans="1:10" x14ac:dyDescent="0.25">
      <c r="A17" s="65">
        <f t="shared" si="0"/>
        <v>13</v>
      </c>
      <c r="B17" s="2" t="s">
        <v>12</v>
      </c>
      <c r="C17" s="2" t="s">
        <v>54</v>
      </c>
      <c r="D17" s="7"/>
      <c r="E17" s="7"/>
      <c r="F17" s="7"/>
      <c r="G17" s="45">
        <v>6000</v>
      </c>
      <c r="H17" s="44" t="s">
        <v>503</v>
      </c>
      <c r="I17" s="39" t="s">
        <v>504</v>
      </c>
      <c r="J17" s="2" t="s">
        <v>27</v>
      </c>
    </row>
    <row r="18" spans="1:10" x14ac:dyDescent="0.25">
      <c r="A18" s="65"/>
      <c r="D18" s="7"/>
      <c r="E18" s="7"/>
      <c r="F18" s="7"/>
      <c r="G18" s="7"/>
      <c r="H18" s="4"/>
      <c r="I18" s="39"/>
    </row>
    <row r="19" spans="1:10" x14ac:dyDescent="0.25">
      <c r="A19" s="65">
        <v>14</v>
      </c>
      <c r="B19" s="2" t="s">
        <v>12</v>
      </c>
      <c r="C19" s="2" t="s">
        <v>68</v>
      </c>
      <c r="D19" s="45">
        <v>18000</v>
      </c>
      <c r="E19" s="46">
        <v>70000</v>
      </c>
      <c r="F19" s="7">
        <f>+(G19+G20+G21+G22)/4</f>
        <v>34375</v>
      </c>
      <c r="G19" s="7">
        <v>24500</v>
      </c>
      <c r="H19" s="4" t="s">
        <v>76</v>
      </c>
      <c r="I19" s="39" t="s">
        <v>77</v>
      </c>
      <c r="J19" s="2" t="s">
        <v>27</v>
      </c>
    </row>
    <row r="20" spans="1:10" x14ac:dyDescent="0.25">
      <c r="A20" s="65">
        <f t="shared" si="0"/>
        <v>15</v>
      </c>
      <c r="B20" s="2" t="s">
        <v>12</v>
      </c>
      <c r="C20" s="2" t="s">
        <v>68</v>
      </c>
      <c r="D20" s="7"/>
      <c r="E20" s="7"/>
      <c r="F20" s="7"/>
      <c r="G20" s="45">
        <v>18000</v>
      </c>
      <c r="H20" s="44" t="s">
        <v>351</v>
      </c>
      <c r="I20" s="39">
        <v>88009118000</v>
      </c>
      <c r="J20" s="2" t="s">
        <v>27</v>
      </c>
    </row>
    <row r="21" spans="1:10" x14ac:dyDescent="0.25">
      <c r="A21" s="65">
        <f t="shared" si="0"/>
        <v>16</v>
      </c>
      <c r="B21" s="2" t="s">
        <v>12</v>
      </c>
      <c r="C21" s="2" t="s">
        <v>68</v>
      </c>
      <c r="D21" s="7"/>
      <c r="E21" s="7"/>
      <c r="F21" s="7"/>
      <c r="G21" s="46">
        <v>70000</v>
      </c>
      <c r="H21" s="47" t="s">
        <v>98</v>
      </c>
      <c r="I21" s="39" t="s">
        <v>99</v>
      </c>
      <c r="J21" s="2" t="s">
        <v>328</v>
      </c>
    </row>
    <row r="22" spans="1:10" x14ac:dyDescent="0.25">
      <c r="A22" s="65">
        <f t="shared" si="0"/>
        <v>17</v>
      </c>
      <c r="B22" s="2" t="s">
        <v>12</v>
      </c>
      <c r="C22" s="2" t="s">
        <v>68</v>
      </c>
      <c r="D22" s="7"/>
      <c r="E22" s="7"/>
      <c r="F22" s="7"/>
      <c r="G22" s="7">
        <v>25000</v>
      </c>
      <c r="H22" s="4" t="s">
        <v>108</v>
      </c>
      <c r="I22" s="39" t="s">
        <v>109</v>
      </c>
      <c r="J22" s="2" t="s">
        <v>337</v>
      </c>
    </row>
    <row r="23" spans="1:10" x14ac:dyDescent="0.25">
      <c r="A23" s="65"/>
      <c r="C23" s="6"/>
      <c r="D23" s="126"/>
      <c r="E23" s="126"/>
      <c r="F23" s="126"/>
      <c r="G23" s="7"/>
      <c r="H23" s="4"/>
      <c r="I23" s="39"/>
    </row>
    <row r="24" spans="1:10" x14ac:dyDescent="0.25">
      <c r="A24" s="65">
        <v>18</v>
      </c>
      <c r="B24" s="2" t="s">
        <v>12</v>
      </c>
      <c r="C24" s="2" t="s">
        <v>352</v>
      </c>
      <c r="D24" s="45">
        <v>8500</v>
      </c>
      <c r="E24" s="46">
        <v>10500</v>
      </c>
      <c r="F24" s="7">
        <f>+(G24+G25)/2</f>
        <v>9500</v>
      </c>
      <c r="G24" s="45">
        <v>8500</v>
      </c>
      <c r="H24" s="44" t="s">
        <v>351</v>
      </c>
      <c r="I24" s="39" t="s">
        <v>123</v>
      </c>
      <c r="J24" s="2" t="s">
        <v>27</v>
      </c>
    </row>
    <row r="25" spans="1:10" x14ac:dyDescent="0.25">
      <c r="A25" s="65">
        <f t="shared" si="0"/>
        <v>19</v>
      </c>
      <c r="B25" s="2" t="s">
        <v>12</v>
      </c>
      <c r="C25" s="2" t="s">
        <v>352</v>
      </c>
      <c r="D25" s="7"/>
      <c r="E25" s="7"/>
      <c r="F25" s="7"/>
      <c r="G25" s="46">
        <v>10500</v>
      </c>
      <c r="H25" s="47" t="s">
        <v>505</v>
      </c>
      <c r="I25" s="39" t="s">
        <v>506</v>
      </c>
      <c r="J25" s="2" t="s">
        <v>27</v>
      </c>
    </row>
    <row r="26" spans="1:10" x14ac:dyDescent="0.25">
      <c r="A26" s="65"/>
      <c r="D26" s="7"/>
      <c r="E26" s="7"/>
      <c r="F26" s="7"/>
      <c r="G26" s="7"/>
      <c r="H26" s="4"/>
      <c r="I26" s="39"/>
    </row>
    <row r="27" spans="1:10" x14ac:dyDescent="0.25">
      <c r="A27" s="65">
        <f>1+A25</f>
        <v>20</v>
      </c>
      <c r="B27" s="2" t="s">
        <v>12</v>
      </c>
      <c r="C27" s="2" t="s">
        <v>124</v>
      </c>
      <c r="D27" s="45">
        <v>55500</v>
      </c>
      <c r="E27" s="46">
        <v>57803</v>
      </c>
      <c r="F27" s="7">
        <f>+(G27+G28)/2</f>
        <v>56651.5</v>
      </c>
      <c r="G27" s="45">
        <v>55500</v>
      </c>
      <c r="H27" s="44" t="s">
        <v>505</v>
      </c>
      <c r="I27" s="39" t="s">
        <v>506</v>
      </c>
      <c r="J27" s="2" t="s">
        <v>27</v>
      </c>
    </row>
    <row r="28" spans="1:10" x14ac:dyDescent="0.25">
      <c r="A28" s="65">
        <f t="shared" si="0"/>
        <v>21</v>
      </c>
      <c r="B28" s="2" t="s">
        <v>12</v>
      </c>
      <c r="C28" s="2" t="s">
        <v>124</v>
      </c>
      <c r="D28" s="7"/>
      <c r="E28" s="7"/>
      <c r="F28" s="7"/>
      <c r="G28" s="46">
        <v>57803</v>
      </c>
      <c r="H28" s="47" t="s">
        <v>351</v>
      </c>
      <c r="I28" s="39" t="s">
        <v>123</v>
      </c>
      <c r="J28" s="2" t="s">
        <v>27</v>
      </c>
    </row>
    <row r="29" spans="1:10" x14ac:dyDescent="0.25">
      <c r="A29" s="65"/>
      <c r="D29" s="7"/>
      <c r="E29" s="7"/>
      <c r="F29" s="7"/>
      <c r="G29" s="7"/>
      <c r="H29" s="4"/>
      <c r="I29" s="39"/>
    </row>
    <row r="30" spans="1:10" x14ac:dyDescent="0.25">
      <c r="A30" s="65">
        <f>1+A28</f>
        <v>22</v>
      </c>
      <c r="B30" s="2" t="s">
        <v>12</v>
      </c>
      <c r="C30" s="2" t="s">
        <v>528</v>
      </c>
      <c r="D30" s="45">
        <v>40409</v>
      </c>
      <c r="E30" s="46">
        <v>46000</v>
      </c>
      <c r="F30" s="7">
        <f>+(G30+G31)/2</f>
        <v>43204.5</v>
      </c>
      <c r="G30" s="46">
        <v>46000</v>
      </c>
      <c r="H30" s="47" t="s">
        <v>505</v>
      </c>
      <c r="I30" s="39" t="s">
        <v>506</v>
      </c>
      <c r="J30" s="2" t="s">
        <v>27</v>
      </c>
    </row>
    <row r="31" spans="1:10" x14ac:dyDescent="0.25">
      <c r="A31" s="65">
        <f t="shared" si="0"/>
        <v>23</v>
      </c>
      <c r="B31" s="2" t="s">
        <v>12</v>
      </c>
      <c r="C31" s="2" t="s">
        <v>528</v>
      </c>
      <c r="D31" s="7"/>
      <c r="E31" s="7"/>
      <c r="F31" s="7"/>
      <c r="G31" s="45">
        <v>40409</v>
      </c>
      <c r="H31" s="44" t="s">
        <v>351</v>
      </c>
      <c r="I31" s="39" t="s">
        <v>123</v>
      </c>
      <c r="J31" s="2" t="s">
        <v>27</v>
      </c>
    </row>
    <row r="32" spans="1:10" x14ac:dyDescent="0.25">
      <c r="A32" s="65"/>
      <c r="D32" s="7"/>
      <c r="E32" s="7"/>
      <c r="F32" s="7"/>
      <c r="G32" s="7"/>
      <c r="H32" s="4"/>
      <c r="I32" s="39"/>
    </row>
    <row r="33" spans="1:10" x14ac:dyDescent="0.25">
      <c r="A33" s="65">
        <v>24</v>
      </c>
      <c r="B33" s="2" t="s">
        <v>12</v>
      </c>
      <c r="C33" s="2" t="s">
        <v>55</v>
      </c>
      <c r="D33" s="45">
        <v>7000</v>
      </c>
      <c r="E33" s="46">
        <v>14700</v>
      </c>
      <c r="F33" s="7">
        <f>+(G33+G34+G35)/3</f>
        <v>11733.333333333334</v>
      </c>
      <c r="G33" s="46">
        <v>14700</v>
      </c>
      <c r="H33" s="47" t="s">
        <v>76</v>
      </c>
      <c r="I33" s="39" t="s">
        <v>77</v>
      </c>
      <c r="J33" s="2" t="s">
        <v>27</v>
      </c>
    </row>
    <row r="34" spans="1:10" x14ac:dyDescent="0.25">
      <c r="A34" s="65">
        <f t="shared" si="0"/>
        <v>25</v>
      </c>
      <c r="B34" s="2" t="s">
        <v>12</v>
      </c>
      <c r="C34" s="2" t="s">
        <v>55</v>
      </c>
      <c r="D34" s="7"/>
      <c r="E34" s="7"/>
      <c r="F34" s="7"/>
      <c r="G34" s="7">
        <v>13500</v>
      </c>
      <c r="H34" s="4" t="s">
        <v>110</v>
      </c>
      <c r="I34" s="39">
        <v>88009118000</v>
      </c>
      <c r="J34" s="2" t="s">
        <v>27</v>
      </c>
    </row>
    <row r="35" spans="1:10" x14ac:dyDescent="0.25">
      <c r="A35" s="65">
        <f t="shared" si="0"/>
        <v>26</v>
      </c>
      <c r="B35" s="2" t="s">
        <v>12</v>
      </c>
      <c r="C35" s="2" t="s">
        <v>55</v>
      </c>
      <c r="D35" s="7"/>
      <c r="E35" s="7"/>
      <c r="F35" s="7"/>
      <c r="G35" s="45">
        <v>7000</v>
      </c>
      <c r="H35" s="44" t="s">
        <v>100</v>
      </c>
      <c r="I35" s="39" t="s">
        <v>101</v>
      </c>
      <c r="J35" s="2" t="s">
        <v>328</v>
      </c>
    </row>
    <row r="36" spans="1:10" x14ac:dyDescent="0.25">
      <c r="A36" s="65"/>
      <c r="D36" s="7"/>
      <c r="E36" s="7"/>
      <c r="F36" s="7"/>
      <c r="G36" s="7"/>
      <c r="H36" s="4"/>
      <c r="I36" s="39"/>
    </row>
    <row r="37" spans="1:10" x14ac:dyDescent="0.25">
      <c r="A37" s="65">
        <v>27</v>
      </c>
      <c r="B37" s="2" t="s">
        <v>12</v>
      </c>
      <c r="C37" s="2" t="s">
        <v>56</v>
      </c>
      <c r="D37" s="45">
        <v>16000</v>
      </c>
      <c r="E37" s="46">
        <v>34200</v>
      </c>
      <c r="F37" s="7">
        <f>+(G37+G38+G39+G40)/4</f>
        <v>24175</v>
      </c>
      <c r="G37" s="46">
        <v>34200</v>
      </c>
      <c r="H37" s="47" t="s">
        <v>76</v>
      </c>
      <c r="I37" s="39" t="s">
        <v>77</v>
      </c>
      <c r="J37" s="2" t="s">
        <v>27</v>
      </c>
    </row>
    <row r="38" spans="1:10" x14ac:dyDescent="0.25">
      <c r="A38" s="65">
        <f t="shared" si="0"/>
        <v>28</v>
      </c>
      <c r="B38" s="2" t="s">
        <v>12</v>
      </c>
      <c r="C38" s="2" t="s">
        <v>56</v>
      </c>
      <c r="D38" s="7"/>
      <c r="E38" s="7"/>
      <c r="F38" s="7"/>
      <c r="G38" s="7">
        <v>28500</v>
      </c>
      <c r="H38" s="4" t="s">
        <v>110</v>
      </c>
      <c r="I38" s="39">
        <v>88009118000</v>
      </c>
      <c r="J38" s="2" t="s">
        <v>27</v>
      </c>
    </row>
    <row r="39" spans="1:10" x14ac:dyDescent="0.25">
      <c r="A39" s="65">
        <f t="shared" si="0"/>
        <v>29</v>
      </c>
      <c r="B39" s="2" t="s">
        <v>12</v>
      </c>
      <c r="C39" s="2" t="s">
        <v>56</v>
      </c>
      <c r="D39" s="7"/>
      <c r="E39" s="7"/>
      <c r="F39" s="7"/>
      <c r="G39" s="45">
        <v>16000</v>
      </c>
      <c r="H39" s="44" t="s">
        <v>100</v>
      </c>
      <c r="I39" s="39" t="s">
        <v>101</v>
      </c>
      <c r="J39" s="2" t="s">
        <v>328</v>
      </c>
    </row>
    <row r="40" spans="1:10" x14ac:dyDescent="0.25">
      <c r="A40" s="65">
        <f t="shared" si="0"/>
        <v>30</v>
      </c>
      <c r="B40" s="2" t="s">
        <v>12</v>
      </c>
      <c r="C40" s="2" t="s">
        <v>56</v>
      </c>
      <c r="D40" s="7"/>
      <c r="E40" s="7"/>
      <c r="F40" s="7"/>
      <c r="G40" s="7">
        <v>18000</v>
      </c>
      <c r="H40" s="4" t="s">
        <v>503</v>
      </c>
      <c r="I40" s="39" t="s">
        <v>507</v>
      </c>
      <c r="J40" s="2" t="s">
        <v>27</v>
      </c>
    </row>
    <row r="41" spans="1:10" x14ac:dyDescent="0.25">
      <c r="A41" s="65"/>
      <c r="D41" s="7"/>
      <c r="E41" s="7"/>
      <c r="F41" s="7"/>
      <c r="G41" s="7"/>
      <c r="H41" s="4"/>
      <c r="I41" s="39"/>
    </row>
    <row r="42" spans="1:10" x14ac:dyDescent="0.25">
      <c r="A42" s="65">
        <v>31</v>
      </c>
      <c r="B42" s="2" t="s">
        <v>12</v>
      </c>
      <c r="C42" s="2" t="s">
        <v>16</v>
      </c>
      <c r="D42" s="45">
        <v>18600</v>
      </c>
      <c r="E42" s="46">
        <v>60000</v>
      </c>
      <c r="F42" s="7">
        <f>+(G42+G43+G44)/3</f>
        <v>42366.666666666664</v>
      </c>
      <c r="G42" s="7">
        <v>48500</v>
      </c>
      <c r="H42" s="4" t="s">
        <v>353</v>
      </c>
      <c r="I42" s="40" t="s">
        <v>90</v>
      </c>
      <c r="J42" s="2" t="s">
        <v>27</v>
      </c>
    </row>
    <row r="43" spans="1:10" x14ac:dyDescent="0.25">
      <c r="A43" s="65">
        <f t="shared" si="0"/>
        <v>32</v>
      </c>
      <c r="B43" s="2" t="s">
        <v>12</v>
      </c>
      <c r="C43" s="2" t="s">
        <v>16</v>
      </c>
      <c r="D43" s="7"/>
      <c r="E43" s="7"/>
      <c r="F43" s="7"/>
      <c r="G43" s="46">
        <v>60000</v>
      </c>
      <c r="H43" s="47" t="s">
        <v>354</v>
      </c>
      <c r="I43" s="39" t="s">
        <v>89</v>
      </c>
      <c r="J43" s="2" t="s">
        <v>27</v>
      </c>
    </row>
    <row r="44" spans="1:10" x14ac:dyDescent="0.25">
      <c r="A44" s="65">
        <f t="shared" si="0"/>
        <v>33</v>
      </c>
      <c r="B44" s="2" t="s">
        <v>12</v>
      </c>
      <c r="C44" s="2" t="s">
        <v>16</v>
      </c>
      <c r="D44" s="7"/>
      <c r="E44" s="7"/>
      <c r="F44" s="7"/>
      <c r="G44" s="45">
        <v>18600</v>
      </c>
      <c r="H44" s="44" t="s">
        <v>110</v>
      </c>
      <c r="I44" s="39">
        <v>88009118000</v>
      </c>
      <c r="J44" s="2" t="s">
        <v>27</v>
      </c>
    </row>
    <row r="45" spans="1:10" x14ac:dyDescent="0.25">
      <c r="A45" s="65"/>
      <c r="D45" s="7"/>
      <c r="E45" s="7"/>
      <c r="F45" s="7"/>
      <c r="G45" s="7"/>
      <c r="H45" s="4"/>
      <c r="I45" s="39"/>
    </row>
    <row r="46" spans="1:10" x14ac:dyDescent="0.25">
      <c r="A46" s="65">
        <v>34</v>
      </c>
      <c r="B46" s="2" t="s">
        <v>36</v>
      </c>
      <c r="C46" s="2" t="s">
        <v>53</v>
      </c>
      <c r="D46" s="45">
        <v>19000</v>
      </c>
      <c r="E46" s="46">
        <v>40000</v>
      </c>
      <c r="F46" s="7">
        <f>+(G46+G47+G48)/3</f>
        <v>29666.666666666668</v>
      </c>
      <c r="G46" s="45">
        <v>19000</v>
      </c>
      <c r="H46" s="44" t="s">
        <v>103</v>
      </c>
      <c r="I46" s="39" t="s">
        <v>104</v>
      </c>
      <c r="J46" s="2" t="s">
        <v>27</v>
      </c>
    </row>
    <row r="47" spans="1:10" x14ac:dyDescent="0.25">
      <c r="A47" s="65">
        <f t="shared" si="0"/>
        <v>35</v>
      </c>
      <c r="B47" s="2" t="s">
        <v>36</v>
      </c>
      <c r="C47" s="2" t="s">
        <v>53</v>
      </c>
      <c r="D47" s="7"/>
      <c r="E47" s="7"/>
      <c r="F47" s="7"/>
      <c r="G47" s="7">
        <v>30000</v>
      </c>
      <c r="H47" s="4" t="s">
        <v>105</v>
      </c>
      <c r="I47" s="39" t="s">
        <v>63</v>
      </c>
      <c r="J47" s="2" t="s">
        <v>27</v>
      </c>
    </row>
    <row r="48" spans="1:10" x14ac:dyDescent="0.25">
      <c r="A48" s="65">
        <f t="shared" si="0"/>
        <v>36</v>
      </c>
      <c r="B48" s="2" t="s">
        <v>36</v>
      </c>
      <c r="C48" s="2" t="s">
        <v>53</v>
      </c>
      <c r="D48" s="7"/>
      <c r="E48" s="7"/>
      <c r="F48" s="7"/>
      <c r="G48" s="46">
        <v>40000</v>
      </c>
      <c r="H48" s="47" t="s">
        <v>111</v>
      </c>
      <c r="I48" s="39" t="s">
        <v>106</v>
      </c>
      <c r="J48" s="2" t="s">
        <v>27</v>
      </c>
    </row>
    <row r="49" spans="1:10" x14ac:dyDescent="0.25">
      <c r="A49" s="65"/>
      <c r="D49" s="7"/>
      <c r="E49" s="7"/>
      <c r="F49" s="7"/>
      <c r="G49" s="7"/>
      <c r="H49" s="4"/>
      <c r="I49" s="39"/>
    </row>
    <row r="50" spans="1:10" x14ac:dyDescent="0.25">
      <c r="A50" s="65">
        <v>37</v>
      </c>
      <c r="B50" s="2" t="s">
        <v>36</v>
      </c>
      <c r="C50" s="2" t="s">
        <v>58</v>
      </c>
      <c r="D50" s="45">
        <v>24000</v>
      </c>
      <c r="E50" s="46">
        <v>32000</v>
      </c>
      <c r="F50" s="7">
        <f>+(G50+G51+G52+G53)/4</f>
        <v>26425</v>
      </c>
      <c r="G50" s="7">
        <v>24700</v>
      </c>
      <c r="H50" s="4" t="s">
        <v>76</v>
      </c>
      <c r="I50" s="39" t="s">
        <v>77</v>
      </c>
      <c r="J50" s="2" t="s">
        <v>27</v>
      </c>
    </row>
    <row r="51" spans="1:10" x14ac:dyDescent="0.25">
      <c r="A51" s="65">
        <f t="shared" si="0"/>
        <v>38</v>
      </c>
      <c r="B51" s="2" t="s">
        <v>36</v>
      </c>
      <c r="C51" s="2" t="s">
        <v>58</v>
      </c>
      <c r="D51" s="7"/>
      <c r="E51" s="7"/>
      <c r="F51" s="7"/>
      <c r="G51" s="7">
        <v>25000</v>
      </c>
      <c r="H51" s="4" t="s">
        <v>88</v>
      </c>
      <c r="I51" s="40" t="s">
        <v>90</v>
      </c>
      <c r="J51" s="2" t="s">
        <v>27</v>
      </c>
    </row>
    <row r="52" spans="1:10" x14ac:dyDescent="0.25">
      <c r="A52" s="65">
        <f t="shared" si="0"/>
        <v>39</v>
      </c>
      <c r="B52" s="2" t="s">
        <v>36</v>
      </c>
      <c r="C52" s="2" t="s">
        <v>58</v>
      </c>
      <c r="D52" s="7"/>
      <c r="E52" s="7"/>
      <c r="F52" s="7"/>
      <c r="G52" s="45">
        <v>24000</v>
      </c>
      <c r="H52" s="44" t="s">
        <v>112</v>
      </c>
      <c r="I52" s="39" t="s">
        <v>91</v>
      </c>
      <c r="J52" s="2" t="s">
        <v>337</v>
      </c>
    </row>
    <row r="53" spans="1:10" x14ac:dyDescent="0.25">
      <c r="A53" s="65">
        <f t="shared" si="0"/>
        <v>40</v>
      </c>
      <c r="B53" s="2" t="s">
        <v>36</v>
      </c>
      <c r="C53" s="2" t="s">
        <v>58</v>
      </c>
      <c r="D53" s="7"/>
      <c r="E53" s="7"/>
      <c r="F53" s="7"/>
      <c r="G53" s="46">
        <v>32000</v>
      </c>
      <c r="H53" s="47" t="s">
        <v>113</v>
      </c>
      <c r="I53" s="39" t="s">
        <v>102</v>
      </c>
      <c r="J53" s="2" t="s">
        <v>328</v>
      </c>
    </row>
    <row r="54" spans="1:10" x14ac:dyDescent="0.25">
      <c r="A54" s="65"/>
      <c r="D54" s="7"/>
      <c r="E54" s="7"/>
      <c r="F54" s="7"/>
      <c r="G54" s="7"/>
      <c r="H54" s="4"/>
      <c r="I54" s="39"/>
    </row>
    <row r="55" spans="1:10" x14ac:dyDescent="0.25">
      <c r="A55" s="65">
        <v>41</v>
      </c>
      <c r="B55" s="2" t="s">
        <v>36</v>
      </c>
      <c r="C55" s="2" t="s">
        <v>38</v>
      </c>
      <c r="D55" s="45">
        <v>14000</v>
      </c>
      <c r="E55" s="46">
        <v>23500</v>
      </c>
      <c r="F55" s="7">
        <f>+(G55+G56+G57+G58)/4</f>
        <v>18000</v>
      </c>
      <c r="G55" s="46">
        <v>23500</v>
      </c>
      <c r="H55" s="47" t="s">
        <v>112</v>
      </c>
      <c r="I55" s="39" t="s">
        <v>91</v>
      </c>
      <c r="J55" s="2" t="s">
        <v>337</v>
      </c>
    </row>
    <row r="56" spans="1:10" x14ac:dyDescent="0.25">
      <c r="A56" s="65">
        <f t="shared" si="0"/>
        <v>42</v>
      </c>
      <c r="B56" s="2" t="s">
        <v>36</v>
      </c>
      <c r="C56" s="2" t="s">
        <v>38</v>
      </c>
      <c r="D56" s="7"/>
      <c r="E56" s="7"/>
      <c r="F56" s="7"/>
      <c r="G56" s="45">
        <v>14000</v>
      </c>
      <c r="H56" s="44" t="s">
        <v>114</v>
      </c>
      <c r="I56" s="39">
        <v>24421155</v>
      </c>
      <c r="J56" s="2" t="s">
        <v>328</v>
      </c>
    </row>
    <row r="57" spans="1:10" x14ac:dyDescent="0.25">
      <c r="A57" s="65">
        <f t="shared" si="0"/>
        <v>43</v>
      </c>
      <c r="B57" s="2" t="s">
        <v>36</v>
      </c>
      <c r="C57" s="2" t="s">
        <v>38</v>
      </c>
      <c r="D57" s="7"/>
      <c r="E57" s="7"/>
      <c r="F57" s="7"/>
      <c r="G57" s="7">
        <v>15500</v>
      </c>
      <c r="H57" s="4" t="s">
        <v>113</v>
      </c>
      <c r="I57" s="39" t="s">
        <v>91</v>
      </c>
      <c r="J57" s="2" t="s">
        <v>337</v>
      </c>
    </row>
    <row r="58" spans="1:10" x14ac:dyDescent="0.25">
      <c r="A58" s="65">
        <f t="shared" si="0"/>
        <v>44</v>
      </c>
      <c r="B58" s="2" t="s">
        <v>36</v>
      </c>
      <c r="C58" s="2" t="s">
        <v>38</v>
      </c>
      <c r="D58" s="7"/>
      <c r="E58" s="7"/>
      <c r="F58" s="7"/>
      <c r="G58" s="7">
        <v>19000</v>
      </c>
      <c r="H58" s="4" t="s">
        <v>503</v>
      </c>
      <c r="I58" s="39" t="s">
        <v>504</v>
      </c>
      <c r="J58" s="2" t="s">
        <v>27</v>
      </c>
    </row>
    <row r="59" spans="1:10" x14ac:dyDescent="0.25">
      <c r="A59" s="65"/>
      <c r="D59" s="7"/>
      <c r="E59" s="7"/>
      <c r="F59" s="7"/>
      <c r="G59" s="7"/>
      <c r="H59" s="4"/>
      <c r="I59" s="39"/>
    </row>
    <row r="60" spans="1:10" x14ac:dyDescent="0.25">
      <c r="A60" s="65">
        <v>45</v>
      </c>
      <c r="B60" s="2" t="s">
        <v>36</v>
      </c>
      <c r="C60" s="2" t="s">
        <v>37</v>
      </c>
      <c r="D60" s="45">
        <v>23500</v>
      </c>
      <c r="E60" s="46">
        <v>55000</v>
      </c>
      <c r="F60" s="7">
        <f>+(G60+G61+G62+G63)/4</f>
        <v>34500</v>
      </c>
      <c r="G60" s="7">
        <v>31500</v>
      </c>
      <c r="H60" s="4" t="s">
        <v>112</v>
      </c>
      <c r="I60" s="39" t="s">
        <v>91</v>
      </c>
      <c r="J60" s="2" t="s">
        <v>337</v>
      </c>
    </row>
    <row r="61" spans="1:10" x14ac:dyDescent="0.25">
      <c r="A61" s="65">
        <f t="shared" si="0"/>
        <v>46</v>
      </c>
      <c r="B61" s="2" t="s">
        <v>36</v>
      </c>
      <c r="C61" s="2" t="s">
        <v>37</v>
      </c>
      <c r="D61" s="7"/>
      <c r="E61" s="7"/>
      <c r="F61" s="7"/>
      <c r="G61" s="46">
        <v>55000</v>
      </c>
      <c r="H61" s="47" t="s">
        <v>115</v>
      </c>
      <c r="I61" s="39" t="s">
        <v>99</v>
      </c>
      <c r="J61" s="2" t="s">
        <v>328</v>
      </c>
    </row>
    <row r="62" spans="1:10" x14ac:dyDescent="0.25">
      <c r="A62" s="65">
        <f t="shared" si="0"/>
        <v>47</v>
      </c>
      <c r="B62" s="2" t="s">
        <v>36</v>
      </c>
      <c r="C62" s="2" t="s">
        <v>37</v>
      </c>
      <c r="D62" s="7"/>
      <c r="E62" s="7"/>
      <c r="F62" s="7"/>
      <c r="G62" s="7">
        <v>28000</v>
      </c>
      <c r="H62" s="4" t="s">
        <v>114</v>
      </c>
      <c r="I62" s="39">
        <v>24421155</v>
      </c>
      <c r="J62" s="2" t="s">
        <v>328</v>
      </c>
    </row>
    <row r="63" spans="1:10" x14ac:dyDescent="0.25">
      <c r="A63" s="65">
        <f t="shared" si="0"/>
        <v>48</v>
      </c>
      <c r="B63" s="2" t="s">
        <v>36</v>
      </c>
      <c r="C63" s="2" t="s">
        <v>37</v>
      </c>
      <c r="D63" s="7"/>
      <c r="E63" s="7"/>
      <c r="F63" s="7"/>
      <c r="G63" s="45">
        <v>23500</v>
      </c>
      <c r="H63" s="44" t="s">
        <v>508</v>
      </c>
      <c r="I63" s="39"/>
    </row>
    <row r="64" spans="1:10" x14ac:dyDescent="0.25">
      <c r="A64" s="65"/>
      <c r="D64" s="7"/>
      <c r="E64" s="7"/>
      <c r="F64" s="7"/>
      <c r="G64" s="7"/>
      <c r="H64" s="4"/>
      <c r="I64" s="39"/>
    </row>
    <row r="65" spans="1:10" x14ac:dyDescent="0.25">
      <c r="A65" s="65">
        <v>49</v>
      </c>
      <c r="B65" s="2" t="s">
        <v>17</v>
      </c>
      <c r="C65" s="2" t="s">
        <v>34</v>
      </c>
      <c r="D65" s="45">
        <v>39500</v>
      </c>
      <c r="E65" s="46">
        <v>60000</v>
      </c>
      <c r="F65" s="7">
        <f>+(G65+G66+G67+G68)/4</f>
        <v>53625</v>
      </c>
      <c r="G65" s="7">
        <v>55000</v>
      </c>
      <c r="H65" s="4" t="s">
        <v>69</v>
      </c>
      <c r="I65" s="41" t="s">
        <v>62</v>
      </c>
      <c r="J65" s="2" t="s">
        <v>27</v>
      </c>
    </row>
    <row r="66" spans="1:10" x14ac:dyDescent="0.25">
      <c r="A66" s="65">
        <f t="shared" si="0"/>
        <v>50</v>
      </c>
      <c r="B66" s="2" t="s">
        <v>17</v>
      </c>
      <c r="C66" s="2" t="s">
        <v>34</v>
      </c>
      <c r="D66" s="7"/>
      <c r="E66" s="7"/>
      <c r="F66" s="7"/>
      <c r="G66" s="46">
        <v>60000</v>
      </c>
      <c r="H66" s="47" t="s">
        <v>61</v>
      </c>
      <c r="I66" s="39" t="s">
        <v>63</v>
      </c>
      <c r="J66" s="2" t="s">
        <v>27</v>
      </c>
    </row>
    <row r="67" spans="1:10" x14ac:dyDescent="0.25">
      <c r="A67" s="65">
        <f t="shared" si="0"/>
        <v>51</v>
      </c>
      <c r="B67" s="2" t="s">
        <v>17</v>
      </c>
      <c r="C67" s="2" t="s">
        <v>34</v>
      </c>
      <c r="D67" s="7"/>
      <c r="E67" s="7"/>
      <c r="F67" s="7"/>
      <c r="G67" s="45">
        <v>39500</v>
      </c>
      <c r="H67" s="44" t="s">
        <v>508</v>
      </c>
      <c r="I67" s="39" t="s">
        <v>509</v>
      </c>
      <c r="J67" s="2" t="s">
        <v>27</v>
      </c>
    </row>
    <row r="68" spans="1:10" x14ac:dyDescent="0.25">
      <c r="A68" s="65">
        <f t="shared" si="0"/>
        <v>52</v>
      </c>
      <c r="B68" s="2" t="s">
        <v>17</v>
      </c>
      <c r="C68" s="2" t="s">
        <v>34</v>
      </c>
      <c r="D68" s="7"/>
      <c r="E68" s="7"/>
      <c r="F68" s="7"/>
      <c r="G68" s="7">
        <v>60000</v>
      </c>
      <c r="H68" s="4" t="s">
        <v>65</v>
      </c>
      <c r="I68" s="42" t="s">
        <v>64</v>
      </c>
      <c r="J68" s="2" t="s">
        <v>27</v>
      </c>
    </row>
    <row r="69" spans="1:10" x14ac:dyDescent="0.25">
      <c r="A69" s="65"/>
      <c r="D69" s="7"/>
      <c r="E69" s="7"/>
      <c r="F69" s="7"/>
      <c r="G69" s="7"/>
      <c r="H69" s="4"/>
      <c r="I69" s="42"/>
    </row>
    <row r="70" spans="1:10" x14ac:dyDescent="0.25">
      <c r="A70" s="65">
        <v>53</v>
      </c>
      <c r="B70" s="2" t="s">
        <v>17</v>
      </c>
      <c r="C70" s="2" t="s">
        <v>24</v>
      </c>
      <c r="D70" s="45">
        <v>26000</v>
      </c>
      <c r="E70" s="46">
        <v>55000</v>
      </c>
      <c r="F70" s="7">
        <f>+(G70+G71+G72+G73)/4</f>
        <v>45250</v>
      </c>
      <c r="G70" s="7">
        <v>50000</v>
      </c>
      <c r="H70" s="4" t="s">
        <v>65</v>
      </c>
      <c r="I70" s="42" t="s">
        <v>64</v>
      </c>
      <c r="J70" s="2" t="s">
        <v>27</v>
      </c>
    </row>
    <row r="71" spans="1:10" x14ac:dyDescent="0.25">
      <c r="A71" s="65">
        <f t="shared" ref="A71:A113" si="1">1+A70</f>
        <v>54</v>
      </c>
      <c r="B71" s="2" t="s">
        <v>17</v>
      </c>
      <c r="C71" s="2" t="s">
        <v>24</v>
      </c>
      <c r="D71" s="7"/>
      <c r="E71" s="7"/>
      <c r="F71" s="7"/>
      <c r="G71" s="46">
        <v>55000</v>
      </c>
      <c r="H71" s="47" t="s">
        <v>112</v>
      </c>
      <c r="I71" s="39" t="s">
        <v>91</v>
      </c>
      <c r="J71" s="2" t="s">
        <v>337</v>
      </c>
    </row>
    <row r="72" spans="1:10" x14ac:dyDescent="0.25">
      <c r="A72" s="65">
        <f t="shared" si="1"/>
        <v>55</v>
      </c>
      <c r="B72" s="2" t="s">
        <v>17</v>
      </c>
      <c r="C72" s="2" t="s">
        <v>24</v>
      </c>
      <c r="D72" s="7"/>
      <c r="E72" s="7"/>
      <c r="F72" s="7"/>
      <c r="G72" s="45">
        <v>26000</v>
      </c>
      <c r="H72" s="44" t="s">
        <v>508</v>
      </c>
      <c r="I72" s="39" t="s">
        <v>509</v>
      </c>
      <c r="J72" s="2" t="s">
        <v>27</v>
      </c>
    </row>
    <row r="73" spans="1:10" x14ac:dyDescent="0.25">
      <c r="A73" s="65">
        <f t="shared" si="1"/>
        <v>56</v>
      </c>
      <c r="B73" s="2" t="s">
        <v>17</v>
      </c>
      <c r="C73" s="2" t="s">
        <v>24</v>
      </c>
      <c r="D73" s="7"/>
      <c r="E73" s="7"/>
      <c r="F73" s="7"/>
      <c r="G73" s="7">
        <v>50000</v>
      </c>
      <c r="H73" s="4" t="s">
        <v>92</v>
      </c>
      <c r="I73" s="39" t="s">
        <v>93</v>
      </c>
      <c r="J73" s="2" t="s">
        <v>27</v>
      </c>
    </row>
    <row r="74" spans="1:10" x14ac:dyDescent="0.25">
      <c r="A74" s="65"/>
      <c r="D74" s="7"/>
      <c r="E74" s="7"/>
      <c r="F74" s="7"/>
      <c r="G74" s="7"/>
      <c r="H74" s="4"/>
      <c r="I74" s="39"/>
    </row>
    <row r="75" spans="1:10" x14ac:dyDescent="0.25">
      <c r="A75" s="65">
        <v>57</v>
      </c>
      <c r="B75" s="2" t="s">
        <v>17</v>
      </c>
      <c r="C75" s="2" t="s">
        <v>22</v>
      </c>
      <c r="D75" s="45">
        <v>26000</v>
      </c>
      <c r="E75" s="46">
        <v>75000</v>
      </c>
      <c r="F75" s="7">
        <f>+(G75+G76+G77+G78+G79)/5</f>
        <v>57200</v>
      </c>
      <c r="G75" s="7">
        <v>70000</v>
      </c>
      <c r="H75" s="4" t="s">
        <v>72</v>
      </c>
      <c r="I75" s="39" t="s">
        <v>63</v>
      </c>
      <c r="J75" s="2" t="s">
        <v>27</v>
      </c>
    </row>
    <row r="76" spans="1:10" x14ac:dyDescent="0.25">
      <c r="A76" s="65">
        <f t="shared" si="1"/>
        <v>58</v>
      </c>
      <c r="B76" s="2" t="s">
        <v>17</v>
      </c>
      <c r="C76" s="2" t="s">
        <v>22</v>
      </c>
      <c r="D76" s="7"/>
      <c r="E76" s="7"/>
      <c r="F76" s="7"/>
      <c r="G76" s="7">
        <v>50000</v>
      </c>
      <c r="H76" s="4" t="s">
        <v>73</v>
      </c>
      <c r="I76" s="39" t="s">
        <v>63</v>
      </c>
      <c r="J76" s="2" t="s">
        <v>27</v>
      </c>
    </row>
    <row r="77" spans="1:10" x14ac:dyDescent="0.25">
      <c r="A77" s="65">
        <f t="shared" si="1"/>
        <v>59</v>
      </c>
      <c r="B77" s="2" t="s">
        <v>17</v>
      </c>
      <c r="C77" s="2" t="s">
        <v>22</v>
      </c>
      <c r="D77" s="7"/>
      <c r="E77" s="7"/>
      <c r="F77" s="7"/>
      <c r="G77" s="7">
        <v>65000</v>
      </c>
      <c r="H77" s="4" t="s">
        <v>74</v>
      </c>
      <c r="I77" s="39" t="s">
        <v>63</v>
      </c>
      <c r="J77" s="2" t="s">
        <v>27</v>
      </c>
    </row>
    <row r="78" spans="1:10" x14ac:dyDescent="0.25">
      <c r="A78" s="65">
        <f t="shared" si="1"/>
        <v>60</v>
      </c>
      <c r="B78" s="2" t="s">
        <v>17</v>
      </c>
      <c r="C78" s="2" t="s">
        <v>22</v>
      </c>
      <c r="D78" s="7"/>
      <c r="E78" s="7"/>
      <c r="F78" s="7"/>
      <c r="G78" s="46">
        <v>75000</v>
      </c>
      <c r="H78" s="47" t="s">
        <v>75</v>
      </c>
      <c r="I78" s="39" t="s">
        <v>63</v>
      </c>
      <c r="J78" s="2" t="s">
        <v>27</v>
      </c>
    </row>
    <row r="79" spans="1:10" x14ac:dyDescent="0.25">
      <c r="A79" s="65">
        <f t="shared" si="1"/>
        <v>61</v>
      </c>
      <c r="B79" s="2" t="s">
        <v>17</v>
      </c>
      <c r="C79" s="2" t="s">
        <v>22</v>
      </c>
      <c r="D79" s="7"/>
      <c r="E79" s="7"/>
      <c r="F79" s="7"/>
      <c r="G79" s="45">
        <v>26000</v>
      </c>
      <c r="H79" s="44" t="s">
        <v>508</v>
      </c>
      <c r="I79" s="39"/>
    </row>
    <row r="80" spans="1:10" x14ac:dyDescent="0.25">
      <c r="A80" s="65"/>
      <c r="D80" s="7"/>
      <c r="E80" s="7"/>
      <c r="F80" s="7"/>
      <c r="G80" s="7"/>
      <c r="H80" s="4"/>
      <c r="I80" s="39"/>
    </row>
    <row r="81" spans="1:10" x14ac:dyDescent="0.25">
      <c r="A81" s="65">
        <v>62</v>
      </c>
      <c r="B81" s="2" t="s">
        <v>17</v>
      </c>
      <c r="C81" s="2" t="s">
        <v>18</v>
      </c>
      <c r="D81" s="45">
        <v>45000</v>
      </c>
      <c r="E81" s="46">
        <v>50000</v>
      </c>
      <c r="F81" s="7">
        <f>+(G81+G82+G83)/3</f>
        <v>46666.666666666664</v>
      </c>
      <c r="G81" s="45">
        <v>45000</v>
      </c>
      <c r="H81" s="44" t="s">
        <v>112</v>
      </c>
      <c r="I81" s="39" t="s">
        <v>91</v>
      </c>
      <c r="J81" s="2" t="s">
        <v>337</v>
      </c>
    </row>
    <row r="82" spans="1:10" x14ac:dyDescent="0.25">
      <c r="A82" s="65">
        <f t="shared" si="1"/>
        <v>63</v>
      </c>
      <c r="B82" s="2" t="s">
        <v>17</v>
      </c>
      <c r="C82" s="2" t="s">
        <v>18</v>
      </c>
      <c r="D82" s="7"/>
      <c r="E82" s="7"/>
      <c r="F82" s="7"/>
      <c r="G82" s="46">
        <v>50000</v>
      </c>
      <c r="H82" s="47" t="s">
        <v>76</v>
      </c>
      <c r="I82" s="39" t="s">
        <v>77</v>
      </c>
      <c r="J82" s="2" t="s">
        <v>27</v>
      </c>
    </row>
    <row r="83" spans="1:10" x14ac:dyDescent="0.25">
      <c r="A83" s="65">
        <f t="shared" si="1"/>
        <v>64</v>
      </c>
      <c r="B83" s="2" t="s">
        <v>17</v>
      </c>
      <c r="C83" s="2" t="s">
        <v>18</v>
      </c>
      <c r="D83" s="7"/>
      <c r="E83" s="7"/>
      <c r="F83" s="7"/>
      <c r="G83" s="7">
        <v>45000</v>
      </c>
      <c r="H83" s="4" t="s">
        <v>65</v>
      </c>
      <c r="I83" s="39" t="s">
        <v>97</v>
      </c>
      <c r="J83" s="2" t="s">
        <v>27</v>
      </c>
    </row>
    <row r="84" spans="1:10" x14ac:dyDescent="0.25">
      <c r="A84" s="65"/>
      <c r="D84" s="7"/>
      <c r="E84" s="7"/>
      <c r="F84" s="7"/>
      <c r="G84" s="7"/>
      <c r="H84" s="4"/>
      <c r="I84" s="39"/>
    </row>
    <row r="85" spans="1:10" x14ac:dyDescent="0.25">
      <c r="A85" s="65">
        <v>66</v>
      </c>
      <c r="B85" s="2" t="s">
        <v>17</v>
      </c>
      <c r="C85" s="2" t="s">
        <v>35</v>
      </c>
      <c r="D85" s="45">
        <v>18000</v>
      </c>
      <c r="E85" s="46">
        <v>35000</v>
      </c>
      <c r="F85" s="7">
        <f>+(G85+G86+G87+G88)/4</f>
        <v>28000</v>
      </c>
      <c r="G85" s="45">
        <v>18000</v>
      </c>
      <c r="H85" s="44" t="s">
        <v>112</v>
      </c>
      <c r="I85" s="39" t="s">
        <v>91</v>
      </c>
      <c r="J85" s="2" t="s">
        <v>337</v>
      </c>
    </row>
    <row r="86" spans="1:10" x14ac:dyDescent="0.25">
      <c r="A86" s="65">
        <f t="shared" si="1"/>
        <v>67</v>
      </c>
      <c r="B86" s="2" t="s">
        <v>17</v>
      </c>
      <c r="C86" s="2" t="s">
        <v>35</v>
      </c>
      <c r="D86" s="7" t="s">
        <v>533</v>
      </c>
      <c r="E86" s="7"/>
      <c r="F86" s="7"/>
      <c r="G86" s="7">
        <v>30000</v>
      </c>
      <c r="H86" s="4" t="s">
        <v>94</v>
      </c>
      <c r="I86" s="39" t="s">
        <v>63</v>
      </c>
      <c r="J86" s="2" t="s">
        <v>27</v>
      </c>
    </row>
    <row r="87" spans="1:10" x14ac:dyDescent="0.25">
      <c r="A87" s="65">
        <f t="shared" si="1"/>
        <v>68</v>
      </c>
      <c r="B87" s="2" t="s">
        <v>17</v>
      </c>
      <c r="C87" s="2" t="s">
        <v>35</v>
      </c>
      <c r="D87" s="7" t="s">
        <v>533</v>
      </c>
      <c r="E87" s="7"/>
      <c r="F87" s="7"/>
      <c r="G87" s="46">
        <v>35000</v>
      </c>
      <c r="H87" s="47" t="s">
        <v>95</v>
      </c>
      <c r="I87" s="39" t="s">
        <v>63</v>
      </c>
      <c r="J87" s="2" t="s">
        <v>27</v>
      </c>
    </row>
    <row r="88" spans="1:10" x14ac:dyDescent="0.25">
      <c r="A88" s="65">
        <f t="shared" si="1"/>
        <v>69</v>
      </c>
      <c r="B88" s="2" t="s">
        <v>17</v>
      </c>
      <c r="C88" s="2" t="s">
        <v>35</v>
      </c>
      <c r="D88" s="7" t="s">
        <v>533</v>
      </c>
      <c r="E88" s="7"/>
      <c r="F88" s="7"/>
      <c r="G88" s="7">
        <v>29000</v>
      </c>
      <c r="H88" s="4" t="s">
        <v>92</v>
      </c>
      <c r="I88" s="39" t="s">
        <v>96</v>
      </c>
      <c r="J88" s="2" t="s">
        <v>27</v>
      </c>
    </row>
    <row r="89" spans="1:10" x14ac:dyDescent="0.25">
      <c r="A89" s="65"/>
      <c r="D89" s="7"/>
      <c r="E89" s="7"/>
      <c r="F89" s="7"/>
      <c r="G89" s="7"/>
      <c r="H89" s="4"/>
      <c r="I89" s="39"/>
    </row>
    <row r="90" spans="1:10" x14ac:dyDescent="0.25">
      <c r="A90" s="65">
        <v>70</v>
      </c>
      <c r="B90" s="2" t="s">
        <v>17</v>
      </c>
      <c r="C90" s="2" t="s">
        <v>20</v>
      </c>
      <c r="D90" s="45">
        <v>20000</v>
      </c>
      <c r="E90" s="46">
        <v>34000</v>
      </c>
      <c r="F90" s="7">
        <f>+(G90+G91+G92+G93)/4</f>
        <v>28500</v>
      </c>
      <c r="G90" s="7">
        <v>30000</v>
      </c>
      <c r="H90" s="4" t="s">
        <v>83</v>
      </c>
      <c r="I90" s="39" t="s">
        <v>78</v>
      </c>
      <c r="J90" s="2" t="s">
        <v>27</v>
      </c>
    </row>
    <row r="91" spans="1:10" x14ac:dyDescent="0.25">
      <c r="A91" s="65">
        <f t="shared" si="1"/>
        <v>71</v>
      </c>
      <c r="B91" s="2" t="s">
        <v>17</v>
      </c>
      <c r="C91" s="2" t="s">
        <v>20</v>
      </c>
      <c r="D91" s="7"/>
      <c r="E91" s="7"/>
      <c r="F91" s="7"/>
      <c r="G91" s="45">
        <v>20000</v>
      </c>
      <c r="H91" s="44" t="s">
        <v>116</v>
      </c>
      <c r="I91" s="39" t="s">
        <v>79</v>
      </c>
      <c r="J91" s="2" t="s">
        <v>337</v>
      </c>
    </row>
    <row r="92" spans="1:10" x14ac:dyDescent="0.25">
      <c r="A92" s="65">
        <f t="shared" si="1"/>
        <v>72</v>
      </c>
      <c r="B92" s="2" t="s">
        <v>17</v>
      </c>
      <c r="C92" s="2" t="s">
        <v>20</v>
      </c>
      <c r="D92" s="7"/>
      <c r="E92" s="7"/>
      <c r="F92" s="7"/>
      <c r="G92" s="46">
        <v>34000</v>
      </c>
      <c r="H92" s="47" t="s">
        <v>80</v>
      </c>
      <c r="I92" s="39" t="s">
        <v>81</v>
      </c>
      <c r="J92" s="2" t="s">
        <v>27</v>
      </c>
    </row>
    <row r="93" spans="1:10" x14ac:dyDescent="0.25">
      <c r="A93" s="65">
        <f t="shared" si="1"/>
        <v>73</v>
      </c>
      <c r="B93" s="2" t="s">
        <v>17</v>
      </c>
      <c r="C93" s="2" t="s">
        <v>20</v>
      </c>
      <c r="D93" s="7"/>
      <c r="E93" s="7"/>
      <c r="F93" s="7"/>
      <c r="G93" s="7">
        <v>30000</v>
      </c>
      <c r="H93" s="4" t="s">
        <v>117</v>
      </c>
      <c r="I93" s="39" t="s">
        <v>87</v>
      </c>
      <c r="J93" s="2" t="s">
        <v>328</v>
      </c>
    </row>
    <row r="94" spans="1:10" x14ac:dyDescent="0.25">
      <c r="A94" s="65"/>
      <c r="D94" s="7"/>
      <c r="E94" s="7"/>
      <c r="F94" s="7"/>
      <c r="G94" s="7"/>
      <c r="H94" s="4"/>
      <c r="I94" s="39"/>
    </row>
    <row r="95" spans="1:10" x14ac:dyDescent="0.25">
      <c r="A95" s="65">
        <v>74</v>
      </c>
      <c r="B95" s="2" t="s">
        <v>17</v>
      </c>
      <c r="C95" s="2" t="s">
        <v>21</v>
      </c>
      <c r="D95" s="45">
        <v>20000</v>
      </c>
      <c r="E95" s="46">
        <v>30000</v>
      </c>
      <c r="F95" s="7">
        <f>+(G95+G96+G97+G98)/4</f>
        <v>26250</v>
      </c>
      <c r="G95" s="7">
        <v>30000</v>
      </c>
      <c r="H95" s="4" t="s">
        <v>83</v>
      </c>
      <c r="I95" s="39" t="s">
        <v>78</v>
      </c>
      <c r="J95" s="2" t="s">
        <v>27</v>
      </c>
    </row>
    <row r="96" spans="1:10" x14ac:dyDescent="0.25">
      <c r="A96" s="65">
        <f t="shared" si="1"/>
        <v>75</v>
      </c>
      <c r="B96" s="2" t="s">
        <v>17</v>
      </c>
      <c r="C96" s="2" t="s">
        <v>21</v>
      </c>
      <c r="D96" s="7"/>
      <c r="E96" s="7"/>
      <c r="F96" s="7"/>
      <c r="G96" s="45">
        <v>20000</v>
      </c>
      <c r="H96" s="44" t="s">
        <v>116</v>
      </c>
      <c r="I96" s="39" t="s">
        <v>79</v>
      </c>
      <c r="J96" s="2" t="s">
        <v>337</v>
      </c>
    </row>
    <row r="97" spans="1:10" x14ac:dyDescent="0.25">
      <c r="A97" s="65">
        <f t="shared" si="1"/>
        <v>76</v>
      </c>
      <c r="B97" s="2" t="s">
        <v>17</v>
      </c>
      <c r="C97" s="2" t="s">
        <v>21</v>
      </c>
      <c r="D97" s="7"/>
      <c r="E97" s="7"/>
      <c r="F97" s="7"/>
      <c r="G97" s="46">
        <v>30000</v>
      </c>
      <c r="H97" s="47" t="s">
        <v>80</v>
      </c>
      <c r="I97" s="39" t="s">
        <v>81</v>
      </c>
      <c r="J97" s="2" t="s">
        <v>27</v>
      </c>
    </row>
    <row r="98" spans="1:10" x14ac:dyDescent="0.25">
      <c r="A98" s="65">
        <f t="shared" si="1"/>
        <v>77</v>
      </c>
      <c r="B98" s="2" t="s">
        <v>17</v>
      </c>
      <c r="C98" s="2" t="s">
        <v>21</v>
      </c>
      <c r="D98" s="7"/>
      <c r="E98" s="7"/>
      <c r="F98" s="7"/>
      <c r="G98" s="7">
        <v>25000</v>
      </c>
      <c r="H98" s="4" t="s">
        <v>117</v>
      </c>
      <c r="I98" s="39" t="s">
        <v>87</v>
      </c>
      <c r="J98" s="2" t="s">
        <v>328</v>
      </c>
    </row>
    <row r="99" spans="1:10" x14ac:dyDescent="0.25">
      <c r="A99" s="65"/>
      <c r="D99" s="7"/>
      <c r="E99" s="7"/>
      <c r="F99" s="7"/>
      <c r="G99" s="7"/>
      <c r="H99" s="4"/>
      <c r="I99" s="39"/>
    </row>
    <row r="100" spans="1:10" x14ac:dyDescent="0.25">
      <c r="A100" s="65">
        <v>78</v>
      </c>
      <c r="B100" s="2" t="s">
        <v>17</v>
      </c>
      <c r="C100" s="2" t="s">
        <v>25</v>
      </c>
      <c r="D100" s="45">
        <v>50000</v>
      </c>
      <c r="E100" s="46">
        <v>70000</v>
      </c>
      <c r="F100" s="7">
        <f>+(G100+G101+G102)/3</f>
        <v>60000</v>
      </c>
      <c r="G100" s="45">
        <v>50000</v>
      </c>
      <c r="H100" s="44" t="s">
        <v>118</v>
      </c>
      <c r="I100" s="39" t="s">
        <v>70</v>
      </c>
      <c r="J100" s="2" t="s">
        <v>27</v>
      </c>
    </row>
    <row r="101" spans="1:10" x14ac:dyDescent="0.25">
      <c r="A101" s="65">
        <f t="shared" si="1"/>
        <v>79</v>
      </c>
      <c r="B101" s="2" t="s">
        <v>17</v>
      </c>
      <c r="C101" s="2" t="s">
        <v>25</v>
      </c>
      <c r="D101" s="7"/>
      <c r="E101" s="7"/>
      <c r="F101" s="7"/>
      <c r="G101" s="46">
        <v>70000</v>
      </c>
      <c r="H101" s="47" t="s">
        <v>71</v>
      </c>
      <c r="I101" s="39" t="s">
        <v>63</v>
      </c>
      <c r="J101" s="2" t="s">
        <v>27</v>
      </c>
    </row>
    <row r="102" spans="1:10" x14ac:dyDescent="0.25">
      <c r="A102" s="65">
        <f t="shared" si="1"/>
        <v>80</v>
      </c>
      <c r="B102" s="2" t="s">
        <v>17</v>
      </c>
      <c r="C102" s="2" t="s">
        <v>25</v>
      </c>
      <c r="D102" s="7"/>
      <c r="E102" s="7"/>
      <c r="F102" s="7"/>
      <c r="G102" s="7">
        <v>60000</v>
      </c>
      <c r="H102" s="4" t="s">
        <v>119</v>
      </c>
      <c r="I102" s="39" t="s">
        <v>77</v>
      </c>
      <c r="J102" s="2" t="s">
        <v>337</v>
      </c>
    </row>
    <row r="103" spans="1:10" x14ac:dyDescent="0.25">
      <c r="A103" s="65"/>
      <c r="D103" s="7"/>
      <c r="E103" s="7"/>
      <c r="F103" s="7"/>
      <c r="G103" s="7"/>
      <c r="H103" s="4"/>
      <c r="I103" s="39"/>
    </row>
    <row r="104" spans="1:10" x14ac:dyDescent="0.25">
      <c r="A104" s="65">
        <v>81</v>
      </c>
      <c r="B104" s="2" t="s">
        <v>17</v>
      </c>
      <c r="C104" s="2" t="s">
        <v>23</v>
      </c>
      <c r="D104" s="45">
        <v>4000</v>
      </c>
      <c r="E104" s="46">
        <v>5000</v>
      </c>
      <c r="F104" s="7">
        <f>+(G104+G105+G106+G107)/4</f>
        <v>4750</v>
      </c>
      <c r="G104" s="46">
        <v>5000</v>
      </c>
      <c r="H104" s="47" t="s">
        <v>120</v>
      </c>
      <c r="I104" s="39" t="s">
        <v>82</v>
      </c>
      <c r="J104" s="2" t="s">
        <v>328</v>
      </c>
    </row>
    <row r="105" spans="1:10" x14ac:dyDescent="0.25">
      <c r="A105" s="65">
        <f t="shared" si="1"/>
        <v>82</v>
      </c>
      <c r="B105" s="2" t="s">
        <v>17</v>
      </c>
      <c r="C105" s="2" t="s">
        <v>23</v>
      </c>
      <c r="D105" s="7"/>
      <c r="E105" s="7"/>
      <c r="F105" s="7"/>
      <c r="G105" s="45">
        <v>4000</v>
      </c>
      <c r="H105" s="44" t="s">
        <v>355</v>
      </c>
      <c r="I105" s="39" t="s">
        <v>84</v>
      </c>
      <c r="J105" s="2" t="s">
        <v>27</v>
      </c>
    </row>
    <row r="106" spans="1:10" x14ac:dyDescent="0.25">
      <c r="A106" s="65">
        <f t="shared" si="1"/>
        <v>83</v>
      </c>
      <c r="B106" s="2" t="s">
        <v>17</v>
      </c>
      <c r="C106" s="2" t="s">
        <v>23</v>
      </c>
      <c r="D106" s="7"/>
      <c r="E106" s="7"/>
      <c r="F106" s="7"/>
      <c r="G106" s="46">
        <v>5000</v>
      </c>
      <c r="H106" s="47" t="s">
        <v>121</v>
      </c>
      <c r="I106" s="39" t="s">
        <v>86</v>
      </c>
      <c r="J106" s="2" t="s">
        <v>328</v>
      </c>
    </row>
    <row r="107" spans="1:10" x14ac:dyDescent="0.25">
      <c r="A107" s="65">
        <f t="shared" si="1"/>
        <v>84</v>
      </c>
      <c r="B107" s="2" t="s">
        <v>17</v>
      </c>
      <c r="C107" s="2" t="s">
        <v>23</v>
      </c>
      <c r="D107" s="7"/>
      <c r="E107" s="7"/>
      <c r="F107" s="7"/>
      <c r="G107" s="46">
        <v>5000</v>
      </c>
      <c r="H107" s="47" t="s">
        <v>122</v>
      </c>
      <c r="I107" s="39" t="s">
        <v>85</v>
      </c>
      <c r="J107" s="2" t="s">
        <v>337</v>
      </c>
    </row>
    <row r="108" spans="1:10" x14ac:dyDescent="0.25">
      <c r="A108" s="65">
        <f t="shared" si="1"/>
        <v>85</v>
      </c>
      <c r="B108" s="2" t="s">
        <v>17</v>
      </c>
      <c r="C108" s="2" t="s">
        <v>23</v>
      </c>
      <c r="D108" s="7"/>
      <c r="E108" s="7"/>
      <c r="F108" s="7"/>
      <c r="G108" s="9">
        <v>0</v>
      </c>
      <c r="H108" s="4" t="s">
        <v>503</v>
      </c>
      <c r="I108" s="39" t="s">
        <v>504</v>
      </c>
      <c r="J108" s="2" t="s">
        <v>27</v>
      </c>
    </row>
    <row r="109" spans="1:10" x14ac:dyDescent="0.25">
      <c r="A109" s="65"/>
      <c r="D109" s="7"/>
      <c r="E109" s="7"/>
      <c r="F109" s="7"/>
      <c r="G109" s="7"/>
      <c r="H109" s="4"/>
      <c r="I109" s="39"/>
    </row>
    <row r="110" spans="1:10" x14ac:dyDescent="0.25">
      <c r="A110" s="65">
        <v>86</v>
      </c>
      <c r="B110" s="2" t="s">
        <v>17</v>
      </c>
      <c r="C110" s="2" t="s">
        <v>19</v>
      </c>
      <c r="D110" s="45">
        <v>55000</v>
      </c>
      <c r="E110" s="46">
        <v>60000</v>
      </c>
      <c r="F110" s="7">
        <f>+(G110+G111+G112+G113)/4</f>
        <v>58750</v>
      </c>
      <c r="G110" s="46">
        <v>60000</v>
      </c>
      <c r="H110" s="47" t="s">
        <v>66</v>
      </c>
      <c r="I110" s="39" t="s">
        <v>63</v>
      </c>
      <c r="J110" s="2" t="s">
        <v>27</v>
      </c>
    </row>
    <row r="111" spans="1:10" x14ac:dyDescent="0.25">
      <c r="A111" s="65">
        <f t="shared" si="1"/>
        <v>87</v>
      </c>
      <c r="B111" s="2" t="s">
        <v>17</v>
      </c>
      <c r="C111" s="2" t="s">
        <v>19</v>
      </c>
      <c r="D111" s="7"/>
      <c r="E111" s="7"/>
      <c r="F111" s="7"/>
      <c r="G111" s="7">
        <v>60000</v>
      </c>
      <c r="H111" s="4" t="s">
        <v>60</v>
      </c>
      <c r="I111" s="39" t="s">
        <v>63</v>
      </c>
      <c r="J111" s="2" t="s">
        <v>27</v>
      </c>
    </row>
    <row r="112" spans="1:10" x14ac:dyDescent="0.25">
      <c r="A112" s="65">
        <f t="shared" si="1"/>
        <v>88</v>
      </c>
      <c r="B112" s="2" t="s">
        <v>17</v>
      </c>
      <c r="C112" s="2" t="s">
        <v>19</v>
      </c>
      <c r="D112" s="7"/>
      <c r="E112" s="7"/>
      <c r="F112" s="7"/>
      <c r="G112" s="45">
        <v>55000</v>
      </c>
      <c r="H112" s="44" t="s">
        <v>59</v>
      </c>
      <c r="I112" s="39" t="s">
        <v>63</v>
      </c>
      <c r="J112" s="2" t="s">
        <v>27</v>
      </c>
    </row>
    <row r="113" spans="1:10" x14ac:dyDescent="0.25">
      <c r="A113" s="65">
        <f t="shared" si="1"/>
        <v>89</v>
      </c>
      <c r="B113" s="2" t="s">
        <v>17</v>
      </c>
      <c r="C113" s="2" t="s">
        <v>19</v>
      </c>
      <c r="D113" s="7"/>
      <c r="E113" s="7"/>
      <c r="F113" s="7"/>
      <c r="G113" s="7">
        <v>60000</v>
      </c>
      <c r="H113" s="4" t="s">
        <v>67</v>
      </c>
      <c r="I113" s="48" t="s">
        <v>356</v>
      </c>
      <c r="J113" s="2" t="s">
        <v>27</v>
      </c>
    </row>
    <row r="115" spans="1:10" x14ac:dyDescent="0.25">
      <c r="B115" s="3" t="s">
        <v>7</v>
      </c>
    </row>
    <row r="116" spans="1:10" x14ac:dyDescent="0.25">
      <c r="B116" s="36" t="s">
        <v>3</v>
      </c>
      <c r="C116" s="36"/>
      <c r="D116" s="36"/>
      <c r="E116" s="36"/>
      <c r="F116" s="36"/>
      <c r="G116" s="36"/>
    </row>
    <row r="117" spans="1:10" x14ac:dyDescent="0.25">
      <c r="B117" s="37" t="s">
        <v>4</v>
      </c>
      <c r="C117" s="37"/>
      <c r="D117" s="37"/>
      <c r="E117" s="37"/>
      <c r="F117" s="37"/>
      <c r="G117" s="37"/>
    </row>
    <row r="120" spans="1:10" x14ac:dyDescent="0.25">
      <c r="B120" s="3" t="s">
        <v>1</v>
      </c>
    </row>
    <row r="121" spans="1:10" x14ac:dyDescent="0.25">
      <c r="B121" s="2" t="s">
        <v>349</v>
      </c>
    </row>
    <row r="122" spans="1:10" x14ac:dyDescent="0.25">
      <c r="B122" s="2" t="s">
        <v>348</v>
      </c>
    </row>
    <row r="123" spans="1:10" x14ac:dyDescent="0.25">
      <c r="B123" s="2" t="s">
        <v>532</v>
      </c>
    </row>
    <row r="124" spans="1:10" x14ac:dyDescent="0.25">
      <c r="B124" s="2" t="s">
        <v>39</v>
      </c>
    </row>
    <row r="125" spans="1:10" x14ac:dyDescent="0.25">
      <c r="B125" s="2" t="s">
        <v>344</v>
      </c>
    </row>
    <row r="163" spans="3:6" x14ac:dyDescent="0.25">
      <c r="C163" s="3"/>
      <c r="D163" s="3"/>
      <c r="E163" s="3"/>
      <c r="F163" s="3"/>
    </row>
    <row r="167" spans="3:6" x14ac:dyDescent="0.25">
      <c r="C167" s="3"/>
      <c r="D167" s="3"/>
      <c r="E167" s="3"/>
      <c r="F167" s="3"/>
    </row>
    <row r="175" spans="3:6" x14ac:dyDescent="0.25">
      <c r="C175" s="3"/>
      <c r="D175" s="3"/>
      <c r="E175" s="3"/>
      <c r="F175" s="3"/>
    </row>
  </sheetData>
  <autoFilter ref="B1:J1" xr:uid="{00000000-0009-0000-0000-000003000000}"/>
  <sortState xmlns:xlrd2="http://schemas.microsoft.com/office/spreadsheetml/2017/richdata2" ref="B2:C18">
    <sortCondition ref="B2:B18"/>
    <sortCondition ref="C2:C18"/>
  </sortState>
  <hyperlinks>
    <hyperlink ref="I42" r:id="rId1" tooltip="Llamar a través de Hangouts" display="https://www.google.com/search?q=torre+medica+pinares&amp;oq=torre+medica&amp;aqs=chrome.1.69i57j0l5.8586j0j8&amp;sourceid=chrome&amp;ie=UTF-8" xr:uid="{00000000-0004-0000-0300-000000000000}"/>
    <hyperlink ref="I51" r:id="rId2" tooltip="Llamar a través de Hangouts" display="https://www.google.com/search?q=torre+medica+pinares&amp;oq=torre+medica&amp;aqs=chrome.1.69i57j0l5.8586j0j8&amp;sourceid=chrome&amp;ie=UTF-8" xr:uid="{00000000-0004-0000-0300-000001000000}"/>
  </hyperlinks>
  <pageMargins left="0.7" right="0.7" top="0.75" bottom="0.75" header="0.3" footer="0.3"/>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Vivienda</vt:lpstr>
      <vt:lpstr>Hostales SJ</vt:lpstr>
      <vt:lpstr>Guardería</vt:lpstr>
      <vt:lpstr>Salud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Nvargas</dc:creator>
  <cp:lastModifiedBy>Julia Lewis</cp:lastModifiedBy>
  <cp:lastPrinted>2018-05-25T17:10:56Z</cp:lastPrinted>
  <dcterms:created xsi:type="dcterms:W3CDTF">2018-05-25T17:09:54Z</dcterms:created>
  <dcterms:modified xsi:type="dcterms:W3CDTF">2019-08-12T13:38:54Z</dcterms:modified>
</cp:coreProperties>
</file>